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<sst xmlns="http://schemas.openxmlformats.org/spreadsheetml/2006/main" count="686" uniqueCount="458">
  <si>
    <t xml:space="preserve">ГОДОВОЙ ОТЧЕТ </t>
  </si>
  <si>
    <r>
      <t xml:space="preserve">Орган эмитента, утвердивший отчет – </t>
    </r>
    <r>
      <rPr>
        <b/>
        <sz val="8"/>
        <color indexed="8"/>
        <rFont val="Times New Roman"/>
        <family val="1"/>
      </rPr>
      <t>Годовое общее собрания акционеров общества</t>
    </r>
  </si>
  <si>
    <t>Дата изменений</t>
  </si>
  <si>
    <t>дата принятия решения</t>
  </si>
  <si>
    <t>дата вступления к обязанностям</t>
  </si>
  <si>
    <t>Ф.И.О.</t>
  </si>
  <si>
    <t>Должность</t>
  </si>
  <si>
    <t>Орган эмитента, принявший решение</t>
  </si>
  <si>
    <t>Избран (назначен) / выведен из состава (уволен,истечение срока полномочий)</t>
  </si>
  <si>
    <t>Орган эмитента, принявший решение о выпуске:</t>
  </si>
  <si>
    <t>ОСНОВНЫЕ СВЕДЕНИЯ О ДОПОЛНИТЕЛЬНО ВЫПУЩЕННЫХ ЦЕННЫХ БУМАГАХ В ОТЧЕТНОМ ГОДУ***</t>
  </si>
  <si>
    <t>Вид ценной бумаги:</t>
  </si>
  <si>
    <t>Количество ценных бумаг:</t>
  </si>
  <si>
    <t>Номинальная стоимость одной ценной бумаги:</t>
  </si>
  <si>
    <t>Дата государственной регистрации выпуска:</t>
  </si>
  <si>
    <t>Номер государственной регистрации выпуска:</t>
  </si>
  <si>
    <t>Способ размещения:</t>
  </si>
  <si>
    <t>Дата начала размещения:</t>
  </si>
  <si>
    <t>Дата окончания размещения:</t>
  </si>
  <si>
    <t>СУЩЕСТВЕННЫЕ ФАКТЫ В ДЕЯТЕЛЬНОСТИ ЭМИТЕНТА ЗА ОТЧЕТНЫЙ ГОД</t>
  </si>
  <si>
    <t>I. Долгосрочные активы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</si>
  <si>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</si>
  <si>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</si>
  <si>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</si>
  <si>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</si>
  <si>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</si>
  <si>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</si>
  <si>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</si>
  <si>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</si>
  <si>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</si>
  <si>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</si>
  <si>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</si>
  <si>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</si>
  <si>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</si>
  <si>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</si>
  <si>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</si>
  <si>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</si>
  <si>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</si>
  <si>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</si>
  <si>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</si>
  <si>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</si>
  <si>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</si>
  <si>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</si>
  <si>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</si>
  <si>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</si>
  <si>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</si>
  <si>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</si>
  <si>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</si>
  <si>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</si>
  <si>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</si>
  <si>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II. Текущие активы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</si>
  <si>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</si>
  <si>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</si>
  <si>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</si>
  <si>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</si>
  <si>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</si>
  <si>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</si>
  <si>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из нее: просроченная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</si>
  <si>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</si>
  <si>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</si>
  <si>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</si>
  <si>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</si>
  <si>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</si>
  <si>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</si>
  <si>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</si>
  <si>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</si>
  <si>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</si>
  <si>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</si>
  <si>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</si>
  <si>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</si>
  <si>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</si>
  <si>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</si>
  <si>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>Краткосрочные инвестиции (5800)</t>
  </si>
  <si>
    <t>Прочие текущие активы (5900)</t>
  </si>
  <si>
    <t>Пассив</t>
  </si>
  <si>
    <t>I. Источники собственных средств</t>
  </si>
  <si>
    <t>Уставный капитал (8300)</t>
  </si>
  <si>
    <t>Добавленный капитал (8400)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</si>
  <si>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</si>
  <si>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</si>
  <si>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</si>
  <si>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>Целевые поступления (8800)</t>
  </si>
  <si>
    <t>Резервы предстоящих расходов и платежей (8900)</t>
  </si>
  <si>
    <t>II. Обязательства</t>
  </si>
  <si>
    <t>в том числе: долгосрочная кредиторская задолженность (стр.500+520+540+560+590)</t>
  </si>
  <si>
    <t>Долгосрочная задолженность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</si>
  <si>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</si>
  <si>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</si>
  <si>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</si>
  <si>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</si>
  <si>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</si>
  <si>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</si>
  <si>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</si>
  <si>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</si>
  <si>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</si>
  <si>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</si>
  <si>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</si>
  <si>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</si>
  <si>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</si>
  <si>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</si>
  <si>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</si>
  <si>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</si>
  <si>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Прочие отсроченные обязательства (6250, 6290)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</si>
  <si>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</si>
  <si>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</si>
  <si>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</si>
  <si>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</si>
  <si>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</si>
  <si>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</si>
  <si>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</si>
  <si>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</si>
  <si>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</si>
  <si>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</si>
  <si>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Актив</t>
  </si>
  <si>
    <t>Текущие обязательства, всего (стр.610+630+640+650+660+670+680+690+700+710+720+730+740+750+760)</t>
  </si>
  <si>
    <t>х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</si>
  <si>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</si>
  <si>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</si>
  <si>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</si>
  <si>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</si>
  <si>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Расходы по реализации</t>
  </si>
  <si>
    <t>Административные расходы</t>
  </si>
  <si>
    <t>Прочие операционные расходы</t>
  </si>
  <si>
    <t>Расходы отчетного периода, исключаемые из налогооблагаемой базы в будущем</t>
  </si>
  <si>
    <t>Прочие доходы от основной деятельности</t>
  </si>
  <si>
    <t>Прибыль (убыток) от основной деятельности (стр.030-040+090)</t>
  </si>
  <si>
    <t>Доходы от финансовой деятельности, всего (стр.120+130+140+150+160), в том числе:</t>
  </si>
  <si>
    <t>Доходы в виде дивидендов</t>
  </si>
  <si>
    <t>Доходы в виде процентов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</si>
  <si>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</si>
  <si>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</si>
  <si>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</si>
  <si>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в том числе:</t>
  </si>
  <si>
    <t>Расходы в виде процентов</t>
  </si>
  <si>
    <t>Расходы в виде процентов по долгосрочной аренде (финансовому лизингу)</t>
  </si>
  <si>
    <t>Убытки от валютных курсовых разниц</t>
  </si>
  <si>
    <t>Прочие расходы по финансовой деятельности</t>
  </si>
  <si>
    <t>Прибыль (убыток) от общехозяйственной деятельности (стр.100+110-170)</t>
  </si>
  <si>
    <t>Чрезвычайные прибыли и убытки</t>
  </si>
  <si>
    <t>Прибыль (убыток) до уплаты налога на доходы (прибыль) (стр.220+/-230)</t>
  </si>
  <si>
    <t>Налог на доходы (прибыль)</t>
  </si>
  <si>
    <t>Прочие налоги и сборы от прибыли</t>
  </si>
  <si>
    <t>Чистая прибыль (убыток) отчетного периода (стр.240-250-260)</t>
  </si>
  <si>
    <t>доходы (прибыль)</t>
  </si>
  <si>
    <t>расходы (убытки)</t>
  </si>
  <si>
    <t>Наименование показателя</t>
  </si>
  <si>
    <t>Код стр.</t>
  </si>
  <si>
    <t>БУХГАЛТЕРСКИЙ БАЛАНС ДЛЯ АКЦИОНЕРНЫХ ОБЩЕСТВ (тыс. сум.)</t>
  </si>
  <si>
    <t>На начало отчетного периода</t>
  </si>
  <si>
    <t>На конец отчетного периода</t>
  </si>
  <si>
    <t>За соответ. период прошлого года</t>
  </si>
  <si>
    <t>За отчетный период</t>
  </si>
  <si>
    <t>ОТЧЕТ О ФИНАНСОВЫХ РЕЗУЛЬТАТАХ ДЛЯ АКЦИОНЕРНЫХ ОБЩЕСТВ (тыс. сум.)</t>
  </si>
  <si>
    <t>НАИМЕНОВАНИЕ ЭМИТЕНТА</t>
  </si>
  <si>
    <t>Полное:</t>
  </si>
  <si>
    <t>Сокращенное:</t>
  </si>
  <si>
    <t>Наименование биржевого тикера:</t>
  </si>
  <si>
    <t>КОНТАКТНЫЕ ДАННЫЕ</t>
  </si>
  <si>
    <t>Местонахождение:</t>
  </si>
  <si>
    <t>Почтовый адрес:</t>
  </si>
  <si>
    <t>Адрес электронной почты:*</t>
  </si>
  <si>
    <t>Официальный веб-сайт:*</t>
  </si>
  <si>
    <t>БАНКОВСКИЕ РЕКВИЗИТЫ</t>
  </si>
  <si>
    <t>РЕГИСТРАЦИОННЫЕ И ИДЕНТИФИКАЦИОННЫЕ НОМЕРА, ПРИСВОЕННЫЕ:</t>
  </si>
  <si>
    <t>Наименование обслуживающего банка:</t>
  </si>
  <si>
    <t>Номер расчетного счета:</t>
  </si>
  <si>
    <t>МФО:</t>
  </si>
  <si>
    <t>регистрирующим органом:</t>
  </si>
  <si>
    <t>органом государственной налоговой службы (ИНН):</t>
  </si>
  <si>
    <t xml:space="preserve">ОКПО: </t>
  </si>
  <si>
    <t>ОКОНХ:</t>
  </si>
  <si>
    <t>СОАТО:</t>
  </si>
  <si>
    <t>НОМЕРА, ПРИСВОЕННЫЕ ОРГАНОМ ГОСУДАРСТВЕННОЙ СТАТИСТИКИ:</t>
  </si>
  <si>
    <r>
      <t>Долгосрочные обязательства, всего</t>
    </r>
    <r>
      <rPr>
        <sz val="7"/>
        <color indexed="8"/>
        <rFont val="Times New Roman"/>
        <family val="1"/>
      </rPr>
      <t xml:space="preserve"> (стр.500+520+530+540+550+560+570+580+590)</t>
    </r>
  </si>
  <si>
    <r>
      <t xml:space="preserve">Итого по разделу II </t>
    </r>
    <r>
      <rPr>
        <sz val="7"/>
        <color indexed="8"/>
        <rFont val="Times New Roman"/>
        <family val="1"/>
      </rPr>
      <t xml:space="preserve"> (стр.490+600)</t>
    </r>
  </si>
  <si>
    <r>
      <t xml:space="preserve">Всего по пассиву баланса </t>
    </r>
    <r>
      <rPr>
        <sz val="7"/>
        <color indexed="8"/>
        <rFont val="Times New Roman"/>
        <family val="1"/>
      </rPr>
      <t>(стр.480+770)</t>
    </r>
  </si>
  <si>
    <r>
      <t xml:space="preserve">I Итого по разделу I </t>
    </r>
    <r>
      <rPr>
        <sz val="7"/>
        <color indexed="8"/>
        <rFont val="Times New Roman"/>
        <family val="1"/>
      </rPr>
      <t xml:space="preserve"> (стр.410+420+430-440+450+460+470)</t>
    </r>
  </si>
  <si>
    <r>
      <t>Товарно-материальные запасы,</t>
    </r>
    <r>
      <rPr>
        <sz val="7"/>
        <color indexed="8"/>
        <rFont val="Times New Roman"/>
        <family val="1"/>
      </rPr>
      <t xml:space="preserve"> всего (стр.150+160+170+180), в том числе:</t>
    </r>
  </si>
  <si>
    <r>
      <t>Дебиторы,</t>
    </r>
    <r>
      <rPr>
        <sz val="7"/>
        <color indexed="8"/>
        <rFont val="Times New Roman"/>
        <family val="1"/>
      </rPr>
      <t xml:space="preserve"> всего (стр.220+240+250+260+270+280+290+300+310)</t>
    </r>
  </si>
  <si>
    <r>
      <t xml:space="preserve">Денежные средства, </t>
    </r>
    <r>
      <rPr>
        <sz val="7"/>
        <color indexed="8"/>
        <rFont val="Times New Roman"/>
        <family val="1"/>
      </rPr>
      <t>всего (стр.330+340+350+360), в том числе:</t>
    </r>
  </si>
  <si>
    <r>
      <t xml:space="preserve">Итого по разделу II </t>
    </r>
    <r>
      <rPr>
        <sz val="7"/>
        <color indexed="8"/>
        <rFont val="Times New Roman"/>
        <family val="1"/>
      </rPr>
      <t xml:space="preserve"> (стр. 140+190+200+210+320+370+380)</t>
    </r>
  </si>
  <si>
    <r>
      <t>Всего по активу баланса</t>
    </r>
    <r>
      <rPr>
        <sz val="7"/>
        <color indexed="8"/>
        <rFont val="Times New Roman"/>
        <family val="1"/>
      </rPr>
      <t xml:space="preserve"> (стр.130+стр.390)</t>
    </r>
  </si>
  <si>
    <r>
      <t xml:space="preserve">Долгосрочные инвестиции, </t>
    </r>
    <r>
      <rPr>
        <sz val="7"/>
        <color indexed="8"/>
        <rFont val="Times New Roman"/>
        <family val="1"/>
      </rPr>
      <t>всего (стр.040+050+060+070+080), в том числе:</t>
    </r>
  </si>
  <si>
    <r>
      <t xml:space="preserve">Итого по разделу I </t>
    </r>
    <r>
      <rPr>
        <sz val="7"/>
        <color indexed="8"/>
        <rFont val="Times New Roman"/>
        <family val="1"/>
      </rPr>
      <t xml:space="preserve"> (стр. 012+022+030+090+100+110+120)</t>
    </r>
  </si>
  <si>
    <t>ПОКАЗАТЕЛИ ФИНАНСОВО – ЭКОНОМИЧЕСКОГО СОСТОЯНИЯ ЭМИТЕНТА</t>
  </si>
  <si>
    <t>Коэффициент рентабельности уставного капитала:</t>
  </si>
  <si>
    <t>Коэффициент покрытия общий платежеспособности:</t>
  </si>
  <si>
    <t xml:space="preserve">Коэффициент абсолютной ликвидности: </t>
  </si>
  <si>
    <t>Коэффициент соотношения собственных и привлеченных средств:</t>
  </si>
  <si>
    <t>Соотношение собственных и заемных средств эмитента:</t>
  </si>
  <si>
    <t>ОБЪЕМ НАЧИСЛЕННЫХ ДОХОДОВ ПО ЦЕННЫМ БУМАГАМ В ОТЧЕТНОМ ГОДУ</t>
  </si>
  <si>
    <t>По простым акциям</t>
  </si>
  <si>
    <t>в сумах на одну акцию:</t>
  </si>
  <si>
    <t>в процентах к номинальной стоимости одной акции:</t>
  </si>
  <si>
    <t>По привилегированным акциям</t>
  </si>
  <si>
    <t>По иным ценным бумагам</t>
  </si>
  <si>
    <t>в сумах на одну ценную бумагу:</t>
  </si>
  <si>
    <t>в процентах к номинальной стоимости одной ценной бумаги:</t>
  </si>
  <si>
    <t>по итогам отчетного периода (в сумах):</t>
  </si>
  <si>
    <t>по итогам предыдущих периодов (в сумах):</t>
  </si>
  <si>
    <t>ИМЕЮЩАЯСЯ ЗАДОЛЖЕННОСТЬ ПО ВЫПЛАТЕ ДОХОДОВ ПО ЦЕННЫМ БУМАГАМ</t>
  </si>
  <si>
    <t>нет</t>
  </si>
  <si>
    <t>№</t>
  </si>
  <si>
    <t>Наименование существенного факта</t>
  </si>
  <si>
    <t>№ сущ. факта</t>
  </si>
  <si>
    <t>Дата наступления сущ. факта</t>
  </si>
  <si>
    <t xml:space="preserve">Дата публикации сущ. факта
</t>
  </si>
  <si>
    <t>Решения, принятые высшим органом управления эмитента</t>
  </si>
  <si>
    <t>Изменение в персональном составе должностных лиц</t>
  </si>
  <si>
    <t>03</t>
  </si>
  <si>
    <t>05</t>
  </si>
  <si>
    <t>19</t>
  </si>
  <si>
    <t>Изменения в списке аффилированных лиц общества с указанием количества</t>
  </si>
  <si>
    <t>СВЕДЕНИЯ О РЕЗУЛЬТАТАХ АУДИТОРСКОЙ ПРОВЕРКИ</t>
  </si>
  <si>
    <t>Наименование аудиторской организации:</t>
  </si>
  <si>
    <t>Дата выдачи лицензии:</t>
  </si>
  <si>
    <t>Номер лицензии:</t>
  </si>
  <si>
    <t>Вид заключения:</t>
  </si>
  <si>
    <t>Дата выдачи аудиторского заключения:</t>
  </si>
  <si>
    <t>Номер аудиторского заключения:</t>
  </si>
  <si>
    <t>Ф.И.О. аудитора (аудиторов), проводившего проверку:</t>
  </si>
  <si>
    <t>Копия аудиторского заключения:</t>
  </si>
  <si>
    <t>Положительное</t>
  </si>
  <si>
    <t>СПИСОК АФФИЛИРОВАННЫХ ЛИЦ (по состоянию на конец отчетного года)</t>
  </si>
  <si>
    <t>СПИСОК ЗАКЛЮЧЕННЫХ СДЕЛОК С АФФИЛИРОВАННЫМИ ЛИЦАМИ ОТЧЕТНОМ ГОДУ</t>
  </si>
  <si>
    <t>СПИСОК ЗАКЛЮЧЕННЫХ КРУПНЫХ СДЕЛОК В ОТЧЕТНОМ ГОДУ</t>
  </si>
  <si>
    <t>Ф.И.О. или полное наименование</t>
  </si>
  <si>
    <t>Местонахождение (местожительство) (государство, область, город, район)</t>
  </si>
  <si>
    <t>Основание, по которому они признаются аффил. лицами</t>
  </si>
  <si>
    <t>Дата наступления</t>
  </si>
  <si>
    <t>Дата заключения сделки</t>
  </si>
  <si>
    <t>Ф.И.О. или полное наименование контрагента</t>
  </si>
  <si>
    <t>Предмет сделки</t>
  </si>
  <si>
    <t>Сумма</t>
  </si>
  <si>
    <t>Орган эмитента, принявший решение по сделкам</t>
  </si>
  <si>
    <t>Полные формулировки решений, принятых по сделкам</t>
  </si>
  <si>
    <t>Кем является эмитент по сделке (приобретателем /отчуждателем товаров и услуг)</t>
  </si>
  <si>
    <t xml:space="preserve">Ф.И.О. руководителя исполнительного органа: </t>
  </si>
  <si>
    <t>Ф.И.О. главного бухгалтера:</t>
  </si>
  <si>
    <t xml:space="preserve">Ф.И.О. уполномоченного лица, разместившего информацию на веб-сайте: </t>
  </si>
  <si>
    <t>161</t>
  </si>
  <si>
    <t>Общее собрание акционеров</t>
  </si>
  <si>
    <r>
      <t>АКЦИОНЕРНОГО ОБЩЕСТВА «</t>
    </r>
    <r>
      <rPr>
        <b/>
        <sz val="9"/>
        <color indexed="8"/>
        <rFont val="Times New Roman"/>
        <family val="1"/>
      </rPr>
      <t>Дженерал Моторс Пауэртрейн – Узбекистан»</t>
    </r>
  </si>
  <si>
    <t xml:space="preserve">Акционерное общество «Дженерал Моторс Пауэртрейн – Узбекистан» </t>
  </si>
  <si>
    <t>АО «ДжиЭмПиТи – Узбекистан»</t>
  </si>
  <si>
    <t>111800, Ташкентская область, Зангиотинский район, сельский сход граждан «Ханабад», махалля «Кумарык», ул. Истиклол, 1</t>
  </si>
  <si>
    <t>info.gmptuz@gm.com</t>
  </si>
  <si>
    <t>www.gmpt.uz</t>
  </si>
  <si>
    <t>Сергелийский филиал ГАКБ «Асака»</t>
  </si>
  <si>
    <t>2021 4000 4047 5424 3001</t>
  </si>
  <si>
    <t>00958</t>
  </si>
  <si>
    <t>Управление юстиции Ташкентской области №978 от 14 января 2015 года</t>
  </si>
  <si>
    <t>22596387</t>
  </si>
  <si>
    <t>14341</t>
  </si>
  <si>
    <t>1726269</t>
  </si>
  <si>
    <t>Генеральный директор</t>
  </si>
  <si>
    <t>В отчетном году Компания не осуществляла выпуск ценных бумаг</t>
  </si>
  <si>
    <t>Прилагается</t>
  </si>
  <si>
    <t>Серджио Роша</t>
  </si>
  <si>
    <t>Минерва Матибаг</t>
  </si>
  <si>
    <t>Ромуальд Рытвински</t>
  </si>
  <si>
    <t>Саттаров Дилшод Нематович</t>
  </si>
  <si>
    <t>Юсупов Рустам Фархадович</t>
  </si>
  <si>
    <t>Geist Robert Walter</t>
  </si>
  <si>
    <t>Компания «GENERAL MOTORS HOLDINGS, LLC»</t>
  </si>
  <si>
    <t>Акционерная Компания «Узавтосаноат»</t>
  </si>
  <si>
    <t>Акционерное общество «Дженерал Моторс Узбекистан»</t>
  </si>
  <si>
    <t>Совместное Предприятие в форме общества с ограниченной ответственностью «JV MAN Auto-Uzbekistan»</t>
  </si>
  <si>
    <t>Общество с ограниченной ответственностью «Автосаноат инвест»</t>
  </si>
  <si>
    <t>Общество с ограниченной ответственностью Редакция журнала «Автоолам»</t>
  </si>
  <si>
    <t>Общество с ограниченной ответственностью «Автосанимпекс»</t>
  </si>
  <si>
    <t>Общество с ограниченной ответственностью «Узавтосаноаттранс»</t>
  </si>
  <si>
    <t>Общество с ограниченной ответственностью «Узавтосаноат-Лизинг»</t>
  </si>
  <si>
    <t>Общество с ограниченной ответственностью «СамАвто»</t>
  </si>
  <si>
    <t>General Motors Company</t>
  </si>
  <si>
    <t>General Motors Korea Company</t>
  </si>
  <si>
    <t>General Motors de Argentina S.R.L.</t>
  </si>
  <si>
    <t>General Motors do Brazil Ltd</t>
  </si>
  <si>
    <t>GMPT Europe S.r.l</t>
  </si>
  <si>
    <t>Adam Opel AG</t>
  </si>
  <si>
    <t>GM Auslandsprojekte GmbH</t>
  </si>
  <si>
    <t>GM Auto</t>
  </si>
  <si>
    <t>GM Holden Ltd.</t>
  </si>
  <si>
    <t>GM Overseas Corporation</t>
  </si>
  <si>
    <t>PT General Motors Indonesia</t>
  </si>
  <si>
    <t>PT General Motors Indonesia Manufacturing</t>
  </si>
  <si>
    <t>GM of Canada Limited</t>
  </si>
  <si>
    <t>General Motors de Mexico, S. de R.l. de C.V.</t>
  </si>
  <si>
    <t>Shanghai General Motors Corporation Limited</t>
  </si>
  <si>
    <t>Chevrolet Central and Eastern Europe LLC</t>
  </si>
  <si>
    <t>GM India Private Limited</t>
  </si>
  <si>
    <t>General Motors Manufacturing Poland</t>
  </si>
  <si>
    <t>GM Technical Centre India Pvt. Ltd.</t>
  </si>
  <si>
    <t>GM GLOBAL TECHNOLOGY OPERATIONS, INC.</t>
  </si>
  <si>
    <t>Chevrolet Sales Thailand Limited</t>
  </si>
  <si>
    <t>Акционерное общество «УзКоджи»</t>
  </si>
  <si>
    <t>Общество с ограниченной ответственностью «УзЧасис»</t>
  </si>
  <si>
    <t>Общество с ограниченной ответственностью СОК «Кизил Сув»</t>
  </si>
  <si>
    <t>Общество с ограниченной ответственностью «Транскомплекс»</t>
  </si>
  <si>
    <t>Общество с ограниченной ответственностью «УзХанву»</t>
  </si>
  <si>
    <t>Общество с ограниченной ответственностью «УзХанву инжиниринг»</t>
  </si>
  <si>
    <t>Общество с ограниченной ответственностью «UzEraeCable»</t>
  </si>
  <si>
    <t>Общество с ограниченной ответственностью «UzErae Climate Control»</t>
  </si>
  <si>
    <t>Акционерное общество «Центр логистики Ангрен»</t>
  </si>
  <si>
    <t>Общество с ограниченной ответственностью «Уз Автоаустем»</t>
  </si>
  <si>
    <t>Общество с ограниченной ответственностью «Уз Сангву»</t>
  </si>
  <si>
    <t>Общество с ограниченной ответственностью «Уз Экокат»</t>
  </si>
  <si>
    <t>Общество с ограниченной ответственностью «Узавтотрейлер»</t>
  </si>
  <si>
    <t>Общество с ограниченной ответственностью «АвтосаноатАгро»</t>
  </si>
  <si>
    <t>Общество с ограниченной ответственностью «АвтосаноатСепла»</t>
  </si>
  <si>
    <t>Общество с ограниченной ответственностью «Kwangjin Autosystems»</t>
  </si>
  <si>
    <t>Общество с ограниченной ответственностью «Наманган ССТТМ»</t>
  </si>
  <si>
    <t>Общество с ограниченной ответственностью «Avtosanoat Metal»</t>
  </si>
  <si>
    <t>Общество с ограниченной ответственностью «Avtosanoat-Landi Renzo»</t>
  </si>
  <si>
    <t>Некоммерческая организация Детский оздоровительный лагерь «Сокол»</t>
  </si>
  <si>
    <t>Общество с ограниченной ответственностью «Агромаш саноат инвест»</t>
  </si>
  <si>
    <t>Общество с ограниченной ответственностью «КБ-УзАгротех»</t>
  </si>
  <si>
    <t>Общество с ограниченной ответственностью «ХАПО»</t>
  </si>
  <si>
    <t>Акционерное общество «Автокомпонент»</t>
  </si>
  <si>
    <t>Общество с ограниченной ответственностью «Ист-Баттерфляй»</t>
  </si>
  <si>
    <t>Общество с ограниченной ответственностью «УзДонгЖуПэинт Компани»</t>
  </si>
  <si>
    <t>Общество с ограниченной ответственностью «УзДонгЯнг Ко»</t>
  </si>
  <si>
    <t>Общество с ограниченной ответственностью «УзКорам Ко»</t>
  </si>
  <si>
    <t>Акционерное общество «УзТонгХонгКо»</t>
  </si>
  <si>
    <t>Акционерное общество «УзСемюнгКо»</t>
  </si>
  <si>
    <t>Акционерное общество «УзДонгВон Ко»</t>
  </si>
  <si>
    <t>Общество с ограниченной ответственностью «Автоойна»</t>
  </si>
  <si>
    <t>Общество с ограниченной ответственностью «Шават Подшипник»</t>
  </si>
  <si>
    <t>Акционерное общество «Джизакский аккумуляторный завод»</t>
  </si>
  <si>
    <t>Председатель Наблюдательного совета</t>
  </si>
  <si>
    <t>Член Наблюдательного совета</t>
  </si>
  <si>
    <t>Генеральный директор АО «Дженерал Моторс Пауэртрейн – Узбекистан»</t>
  </si>
  <si>
    <t>Владение 20% и более акций АО «Дженерал Моторс Пауэртрейн – Узбекистан»</t>
  </si>
  <si>
    <t>Юридическое лицо, двадцатью и более процентами в уставном фонде которого владеет то же лицо (АК «Узавтосаноат»), что и лицо, которое владеет двадцатью и более процентами в уставном фонде АО «Дженерал Моторс Пауэртрейн – Узбекистан»</t>
  </si>
  <si>
    <t>Юридическое лицо, двадцатью и более процентами в уставном фонде которого владеет то же лицо (Компания «GENERAL MOTORS HOLDINGS, LLC»), что и лицо, которое владеет двадцатью и более процентами в уставном фонде АО «Дженерал Моторс Пауэртрейн – Узбекистан»</t>
  </si>
  <si>
    <t>Исмаилов В</t>
  </si>
  <si>
    <t>GM Korea Company</t>
  </si>
  <si>
    <t>General Motors Uzbekistan</t>
  </si>
  <si>
    <t>Oплата за комплектующие детали для двигателей</t>
  </si>
  <si>
    <t>оплата за комплектующие детали для двигателей</t>
  </si>
  <si>
    <t>Наблюдательный Совет</t>
  </si>
  <si>
    <t>Приобретатель</t>
  </si>
  <si>
    <t>Отчуждатель</t>
  </si>
  <si>
    <t>Г</t>
  </si>
  <si>
    <t xml:space="preserve">Сумма </t>
  </si>
  <si>
    <t>комплектующие детали для двигателей</t>
  </si>
  <si>
    <t>Российская Федерация</t>
  </si>
  <si>
    <t>Республика Корея, г.Сеул</t>
  </si>
  <si>
    <t>Республика Узбекистан, г.Ташкент</t>
  </si>
  <si>
    <t>США, г. Детройт</t>
  </si>
  <si>
    <t xml:space="preserve">Республика Узбекистан, г.Ташкент
</t>
  </si>
  <si>
    <t>Республика Узбекистан, г.Самарканд</t>
  </si>
  <si>
    <t>Республика Узбекистан, г.Ангрен</t>
  </si>
  <si>
    <t>Республика Узбекистан, г.Андижан</t>
  </si>
  <si>
    <t>Республика Узбекистан, г.Фергана</t>
  </si>
  <si>
    <t>Республика Узбекистан, Андижанская область</t>
  </si>
  <si>
    <t>Республика Узбекистан, г,Джизак</t>
  </si>
  <si>
    <t>Республика Узбекистан, г.Наманган</t>
  </si>
  <si>
    <t>Республика Узбекистан, Ташентская область</t>
  </si>
  <si>
    <t>Республика Узбекистан, г.Навои</t>
  </si>
  <si>
    <t xml:space="preserve">Республика Узбекистан, г.Наманган
</t>
  </si>
  <si>
    <t xml:space="preserve">Республика Узбекистан,
Хорезмская область, г.Питнак
</t>
  </si>
  <si>
    <t>Detroit Michigan, USA</t>
  </si>
  <si>
    <t>Incheon, The Republic of Korea</t>
  </si>
  <si>
    <t>Rosario, Argentina</t>
  </si>
  <si>
    <t>São Paulo, Brazil</t>
  </si>
  <si>
    <t>Torino, Italy</t>
  </si>
  <si>
    <t>Russelsheim, Germany</t>
  </si>
  <si>
    <t>Saint Petersburg, Russia</t>
  </si>
  <si>
    <t>Port Melbourne, Australia</t>
  </si>
  <si>
    <t>Bekasi, Indonesia</t>
  </si>
  <si>
    <t>Ontario, Canada</t>
  </si>
  <si>
    <t>Del. Miguel Hidalgo, Mexico</t>
  </si>
  <si>
    <t>Shanghai, China</t>
  </si>
  <si>
    <t>Budaors, Hungary</t>
  </si>
  <si>
    <t>Gujarat, India</t>
  </si>
  <si>
    <t>Gliwice, Poland</t>
  </si>
  <si>
    <t>Bangalore, India</t>
  </si>
  <si>
    <t>Jatujak, Thailand</t>
  </si>
  <si>
    <t>Республика Узбекистан, Андижанская область, г. Асака</t>
  </si>
  <si>
    <t>Гулямов С</t>
  </si>
  <si>
    <t>-</t>
  </si>
  <si>
    <t xml:space="preserve">КФС: </t>
  </si>
  <si>
    <t>Аудиторская организация "FTF-AUDIT"</t>
  </si>
  <si>
    <t>№00202</t>
  </si>
  <si>
    <t>18 февраля 2008 года</t>
  </si>
  <si>
    <t>01 февраля 2016 года</t>
  </si>
  <si>
    <t>15-167</t>
  </si>
  <si>
    <t>Мышова Е.Н.</t>
  </si>
  <si>
    <t>двигатели и компоненти для послепродажного обслуживания</t>
  </si>
  <si>
    <t>19.01.2015</t>
  </si>
  <si>
    <t>оказание услуг для представителей GM Оперейшенс в Узбекистане</t>
  </si>
  <si>
    <t>АО "GM-Uzbekistan"</t>
  </si>
  <si>
    <t>Поставка двигателей и компонентов</t>
  </si>
  <si>
    <t xml:space="preserve">Поставка двигателей </t>
  </si>
  <si>
    <t>Установка выпускных коллекторов на LKY двигатели на безвозмездной основе</t>
  </si>
  <si>
    <t>General Motors International Operations Pte. Ltd</t>
  </si>
  <si>
    <t>Услуги по информационным технологиям и управлению проектами</t>
  </si>
  <si>
    <t>01.12.2015</t>
  </si>
  <si>
    <t>Поставка двигателей и комплектующие деталей для двигателей</t>
  </si>
  <si>
    <t>19.11.2015</t>
  </si>
  <si>
    <t>General Motors de Mexcico, S. de R.L. de C.V.</t>
  </si>
  <si>
    <t>02.10.2015</t>
  </si>
  <si>
    <t>02.11.2015</t>
  </si>
  <si>
    <t>General Motors India Private Limited</t>
  </si>
  <si>
    <t>Oплата за краткосрочное командирование иностранных сотрудников</t>
  </si>
  <si>
    <t>Oплата за технические услуги по ремонту литейного цеха</t>
  </si>
  <si>
    <t>17.12.2015</t>
  </si>
  <si>
    <t>Поставка тестовых двигателей</t>
  </si>
  <si>
    <t>Возмещение на участие в 17 автовыставке в России</t>
  </si>
  <si>
    <t>АК "UzAvtosanoat"</t>
  </si>
  <si>
    <t>Поставка двигателей для испытаний</t>
  </si>
  <si>
    <t>Поставка двигателей</t>
  </si>
  <si>
    <t>ООО "Редакция журнала Авто-олам"</t>
  </si>
  <si>
    <t>Подписка на журнал "Автоолам"за 2016 год</t>
  </si>
  <si>
    <t>Продление даты контракта и изменение приложения</t>
  </si>
  <si>
    <t>поставка двигателей для испытаний</t>
  </si>
  <si>
    <t>Изменение стоимости контракта</t>
  </si>
  <si>
    <t>General Motors LLC</t>
  </si>
  <si>
    <t>Возмещение расходов</t>
  </si>
  <si>
    <t>Представительство GM Korea Company в Узбекистане</t>
  </si>
  <si>
    <t>Аренда офисного помещения</t>
  </si>
  <si>
    <t>13.05.2015</t>
  </si>
  <si>
    <t>изменение названии Заказчика</t>
  </si>
  <si>
    <t>Общество с ограниченной ответственностью «Автосаноат-терминал»</t>
  </si>
  <si>
    <t>Общество с ограниченной ответственностью «УзАльтернатор»</t>
  </si>
  <si>
    <t>Общество с ограниченной ответственностью «Avtosan universal servis»</t>
  </si>
  <si>
    <t>Общество с ограниченной ответственностью «Auto Fortis»</t>
  </si>
  <si>
    <t>Общество с ограниченной ответственностью «Uzminda»</t>
  </si>
  <si>
    <t>Республика Узбекистан, г. Навоий</t>
  </si>
  <si>
    <t>Общество с ограниченной ответственностью «Узавто-Инзи»</t>
  </si>
  <si>
    <t>Республика Узбекистан, Ташкентская область</t>
  </si>
  <si>
    <t>по итогам 2015 года</t>
  </si>
  <si>
    <t>Дженнифер Бигелоу</t>
  </si>
  <si>
    <t>Кузмин А</t>
  </si>
  <si>
    <t>ИЗМЕНЕНИЯ В ПЕРСОНАЛЬНОМ СОСТАВЕ ДОЛЖНОСТНЫХ ЛИЦ</t>
  </si>
  <si>
    <t>Ромуалд Рытвински</t>
  </si>
  <si>
    <t>Член Наблюдательного совета, ________________________________</t>
  </si>
  <si>
    <t>выведен из состава</t>
  </si>
  <si>
    <t>Филип Кинле</t>
  </si>
  <si>
    <t>избран (назначен)</t>
  </si>
  <si>
    <t>Рустам Фархадович Юсупов</t>
  </si>
  <si>
    <t>Дилшод Нематович Саттаров</t>
  </si>
  <si>
    <t>Дженнифер Золдос</t>
  </si>
  <si>
    <t>Кай (Брайан) Хонг</t>
  </si>
  <si>
    <t>Равшанбек Абдукаххарович Кадыров</t>
  </si>
  <si>
    <t>Член ревизионной комиссии, ______________________________</t>
  </si>
  <si>
    <t>01</t>
  </si>
  <si>
    <t>Изменение наименования или местонахождения (почтового адреса) эмитента</t>
  </si>
  <si>
    <t>сайт csm.gov.uz, 10.02.2015</t>
  </si>
  <si>
    <t>сайт csm.gov.uz, 03.04.2015</t>
  </si>
  <si>
    <t>сайт csm.gov.uz, 21.04.2015</t>
  </si>
  <si>
    <t>13</t>
  </si>
  <si>
    <t>Выпуск ценных бумаг, приостановление и возобновление их выпуска, признание выпуска ценных бумаг несостоявшимся или недействительным</t>
  </si>
  <si>
    <t>сайт csm.gov.uz, 03.06.2015</t>
  </si>
  <si>
    <t>сайт csm.gov.uz, 28.09.2015</t>
  </si>
  <si>
    <t>сайт csm.gov.uz, 01.12.2015</t>
  </si>
  <si>
    <r>
      <t xml:space="preserve">Дата утверждения отчета – 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Times New Roman"/>
        <family val="1"/>
      </rPr>
      <t>8</t>
    </r>
    <r>
      <rPr>
        <b/>
        <sz val="8"/>
        <color indexed="8"/>
        <rFont val="Times New Roman"/>
        <family val="1"/>
      </rPr>
      <t xml:space="preserve"> июля 2016 года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</si>
</sst>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₽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[$-409]dddd\,\ dd\ mmmm\,\ yyyy"/>
    <numFmt numFmtId="188" formatCode="[$-409]h:mm:ss\ AM/PM"/>
    <numFmt numFmtId="189" formatCode="[$-409]d\-mmm\-yy;@"/>
    <numFmt numFmtId="190" formatCode="[$-409]mmm\-yy;@"/>
    <numFmt numFmtId="191" formatCode="dd\.mm\.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;[Red]\-#,##0.00\ "/>
    <numFmt numFmtId="197" formatCode="_-* #,##0.000_р_._-;\-* #,##0.000_р_._-;_-* &quot;-&quot;??_р_._-;_-@_-"/>
    <numFmt numFmtId="198" formatCode="_-* #,##0.0_р_._-;\-* #,##0.0_р_._-;_-* &quot;-&quot;??_р_._-;_-@_-"/>
    <numFmt numFmtId="199" formatCode="_-* #,##0_р_._-;\-* #,##0_р_._-;_-* &quot;-&quot;??_р_._-;_-@_-"/>
    <numFmt numFmtId="200" formatCode="#,##0.0"/>
    <numFmt numFmtId="201" formatCode="#,##0.0\ _₽"/>
    <numFmt numFmtId="202" formatCode="#,##0.00\ _₽"/>
    <numFmt numFmtId="203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8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52" fillId="36" borderId="10" xfId="0" applyFont="1" applyFill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91" fontId="5" fillId="0" borderId="10" xfId="57" applyNumberFormat="1" applyFont="1" applyFill="1" applyBorder="1" applyAlignment="1">
      <alignment horizontal="center" vertical="center" wrapText="1"/>
      <protection/>
    </xf>
    <xf numFmtId="191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49" fillId="16" borderId="10" xfId="0" applyNumberFormat="1" applyFont="1" applyFill="1" applyBorder="1" applyAlignment="1">
      <alignment horizontal="center" wrapText="1"/>
    </xf>
    <xf numFmtId="202" fontId="49" fillId="16" borderId="10" xfId="0" applyNumberFormat="1" applyFont="1" applyFill="1" applyBorder="1" applyAlignment="1">
      <alignment horizontal="center" wrapText="1"/>
    </xf>
    <xf numFmtId="202" fontId="49" fillId="16" borderId="12" xfId="0" applyNumberFormat="1" applyFont="1" applyFill="1" applyBorder="1" applyAlignment="1">
      <alignment horizontal="center" wrapText="1"/>
    </xf>
    <xf numFmtId="4" fontId="52" fillId="16" borderId="10" xfId="0" applyNumberFormat="1" applyFont="1" applyFill="1" applyBorder="1" applyAlignment="1">
      <alignment horizontal="center" wrapText="1"/>
    </xf>
    <xf numFmtId="4" fontId="49" fillId="16" borderId="12" xfId="0" applyNumberFormat="1" applyFont="1" applyFill="1" applyBorder="1" applyAlignment="1">
      <alignment horizontal="center" wrapText="1"/>
    </xf>
    <xf numFmtId="4" fontId="52" fillId="16" borderId="12" xfId="0" applyNumberFormat="1" applyFont="1" applyFill="1" applyBorder="1" applyAlignment="1">
      <alignment horizontal="center" wrapText="1"/>
    </xf>
    <xf numFmtId="4" fontId="52" fillId="16" borderId="13" xfId="0" applyNumberFormat="1" applyFont="1" applyFill="1" applyBorder="1" applyAlignment="1">
      <alignment horizontal="center" wrapText="1"/>
    </xf>
    <xf numFmtId="4" fontId="52" fillId="16" borderId="16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 wrapText="1"/>
    </xf>
    <xf numFmtId="14" fontId="7" fillId="35" borderId="17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left" vertical="center" wrapText="1"/>
    </xf>
    <xf numFmtId="0" fontId="49" fillId="0" borderId="18" xfId="0" applyNumberFormat="1" applyFont="1" applyBorder="1" applyAlignment="1">
      <alignment horizontal="left" vertical="center" wrapText="1"/>
    </xf>
    <xf numFmtId="0" fontId="49" fillId="0" borderId="19" xfId="0" applyNumberFormat="1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2" fillId="0" borderId="36" xfId="0" applyFont="1" applyBorder="1" applyAlignment="1">
      <alignment horizontal="center" vertical="center"/>
    </xf>
    <xf numFmtId="0" fontId="52" fillId="34" borderId="37" xfId="0" applyFont="1" applyFill="1" applyBorder="1" applyAlignment="1">
      <alignment horizontal="center" vertical="center"/>
    </xf>
    <xf numFmtId="0" fontId="52" fillId="34" borderId="38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171" fontId="49" fillId="16" borderId="15" xfId="42" applyFont="1" applyFill="1" applyBorder="1" applyAlignment="1">
      <alignment horizontal="right" vertical="center" wrapText="1" indent="1"/>
    </xf>
    <xf numFmtId="171" fontId="49" fillId="16" borderId="19" xfId="42" applyFont="1" applyFill="1" applyBorder="1" applyAlignment="1">
      <alignment horizontal="right" vertical="center" wrapText="1" indent="1"/>
    </xf>
    <xf numFmtId="171" fontId="49" fillId="16" borderId="28" xfId="42" applyFont="1" applyFill="1" applyBorder="1" applyAlignment="1">
      <alignment horizontal="right" vertical="center" wrapText="1" indent="1"/>
    </xf>
    <xf numFmtId="0" fontId="49" fillId="35" borderId="10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left" vertical="center"/>
    </xf>
    <xf numFmtId="0" fontId="52" fillId="0" borderId="35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41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180" fontId="52" fillId="35" borderId="10" xfId="0" applyNumberFormat="1" applyFont="1" applyFill="1" applyBorder="1" applyAlignment="1">
      <alignment horizontal="left" vertical="center"/>
    </xf>
    <xf numFmtId="0" fontId="52" fillId="35" borderId="10" xfId="0" applyNumberFormat="1" applyFont="1" applyFill="1" applyBorder="1" applyAlignment="1">
      <alignment horizontal="left" vertical="center"/>
    </xf>
    <xf numFmtId="0" fontId="52" fillId="35" borderId="12" xfId="0" applyNumberFormat="1" applyFont="1" applyFill="1" applyBorder="1" applyAlignment="1">
      <alignment horizontal="left" vertical="center"/>
    </xf>
    <xf numFmtId="49" fontId="52" fillId="35" borderId="10" xfId="0" applyNumberFormat="1" applyFont="1" applyFill="1" applyBorder="1" applyAlignment="1">
      <alignment horizontal="left" vertical="center"/>
    </xf>
    <xf numFmtId="49" fontId="52" fillId="35" borderId="12" xfId="0" applyNumberFormat="1" applyFont="1" applyFill="1" applyBorder="1" applyAlignment="1">
      <alignment horizontal="left" vertical="center"/>
    </xf>
    <xf numFmtId="0" fontId="52" fillId="34" borderId="15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left" vertical="center"/>
    </xf>
    <xf numFmtId="0" fontId="52" fillId="34" borderId="28" xfId="0" applyFont="1" applyFill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49" fontId="52" fillId="35" borderId="42" xfId="0" applyNumberFormat="1" applyFont="1" applyFill="1" applyBorder="1" applyAlignment="1">
      <alignment horizontal="left" vertical="center"/>
    </xf>
    <xf numFmtId="49" fontId="52" fillId="35" borderId="43" xfId="0" applyNumberFormat="1" applyFont="1" applyFill="1" applyBorder="1" applyAlignment="1">
      <alignment horizontal="left" vertical="center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52" fillId="34" borderId="44" xfId="0" applyFont="1" applyFill="1" applyBorder="1" applyAlignment="1">
      <alignment horizontal="center" vertical="center"/>
    </xf>
    <xf numFmtId="0" fontId="52" fillId="34" borderId="45" xfId="0" applyFont="1" applyFill="1" applyBorder="1" applyAlignment="1">
      <alignment horizontal="center" vertical="center"/>
    </xf>
    <xf numFmtId="181" fontId="52" fillId="0" borderId="10" xfId="0" applyNumberFormat="1" applyFont="1" applyBorder="1" applyAlignment="1">
      <alignment horizontal="left" vertical="center"/>
    </xf>
    <xf numFmtId="181" fontId="52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52" fillId="0" borderId="46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2" xfId="0" applyNumberFormat="1" applyFont="1" applyBorder="1" applyAlignment="1">
      <alignment horizontal="left" vertical="center"/>
    </xf>
    <xf numFmtId="49" fontId="52" fillId="0" borderId="13" xfId="0" applyNumberFormat="1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NumberFormat="1" applyFont="1" applyBorder="1" applyAlignment="1">
      <alignment horizontal="left" vertical="center"/>
    </xf>
    <xf numFmtId="0" fontId="52" fillId="0" borderId="16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 wrapText="1"/>
    </xf>
    <xf numFmtId="171" fontId="52" fillId="16" borderId="15" xfId="42" applyFont="1" applyFill="1" applyBorder="1" applyAlignment="1">
      <alignment horizontal="right" vertical="center" wrapText="1" indent="1"/>
    </xf>
    <xf numFmtId="171" fontId="52" fillId="16" borderId="19" xfId="42" applyFont="1" applyFill="1" applyBorder="1" applyAlignment="1">
      <alignment horizontal="right" vertical="center" wrapText="1" indent="1"/>
    </xf>
    <xf numFmtId="171" fontId="52" fillId="16" borderId="28" xfId="42" applyFont="1" applyFill="1" applyBorder="1" applyAlignment="1">
      <alignment horizontal="right" vertical="center" wrapText="1" inden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171" fontId="52" fillId="16" borderId="20" xfId="42" applyFont="1" applyFill="1" applyBorder="1" applyAlignment="1">
      <alignment horizontal="right" vertical="center" wrapText="1" indent="1"/>
    </xf>
    <xf numFmtId="171" fontId="52" fillId="16" borderId="21" xfId="42" applyFont="1" applyFill="1" applyBorder="1" applyAlignment="1">
      <alignment horizontal="right" vertical="center" wrapText="1" indent="1"/>
    </xf>
    <xf numFmtId="171" fontId="52" fillId="16" borderId="17" xfId="42" applyFont="1" applyFill="1" applyBorder="1" applyAlignment="1">
      <alignment horizontal="right" vertical="center" wrapText="1" indent="1"/>
    </xf>
    <xf numFmtId="180" fontId="49" fillId="16" borderId="15" xfId="0" applyNumberFormat="1" applyFont="1" applyFill="1" applyBorder="1" applyAlignment="1">
      <alignment horizontal="right" vertical="center" wrapText="1" indent="1"/>
    </xf>
    <xf numFmtId="180" fontId="49" fillId="16" borderId="28" xfId="0" applyNumberFormat="1" applyFont="1" applyFill="1" applyBorder="1" applyAlignment="1">
      <alignment horizontal="right" vertical="center" wrapText="1" indent="1"/>
    </xf>
    <xf numFmtId="180" fontId="49" fillId="16" borderId="19" xfId="0" applyNumberFormat="1" applyFont="1" applyFill="1" applyBorder="1" applyAlignment="1">
      <alignment horizontal="right" vertical="center" wrapText="1" indent="1"/>
    </xf>
    <xf numFmtId="0" fontId="49" fillId="16" borderId="15" xfId="0" applyFont="1" applyFill="1" applyBorder="1" applyAlignment="1">
      <alignment horizontal="right" vertical="center" wrapText="1" indent="1"/>
    </xf>
    <xf numFmtId="0" fontId="49" fillId="16" borderId="28" xfId="0" applyFont="1" applyFill="1" applyBorder="1" applyAlignment="1">
      <alignment horizontal="right" vertical="center" wrapText="1" indent="1"/>
    </xf>
    <xf numFmtId="0" fontId="49" fillId="16" borderId="19" xfId="0" applyFont="1" applyFill="1" applyBorder="1" applyAlignment="1">
      <alignment horizontal="right" vertical="center" wrapText="1" indent="1"/>
    </xf>
    <xf numFmtId="0" fontId="55" fillId="33" borderId="13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3" fontId="49" fillId="16" borderId="15" xfId="0" applyNumberFormat="1" applyFont="1" applyFill="1" applyBorder="1" applyAlignment="1">
      <alignment horizontal="right" vertical="center" wrapText="1" indent="1"/>
    </xf>
    <xf numFmtId="3" fontId="49" fillId="16" borderId="28" xfId="0" applyNumberFormat="1" applyFont="1" applyFill="1" applyBorder="1" applyAlignment="1">
      <alignment horizontal="right" vertical="center" wrapText="1" indent="1"/>
    </xf>
    <xf numFmtId="3" fontId="49" fillId="16" borderId="19" xfId="0" applyNumberFormat="1" applyFont="1" applyFill="1" applyBorder="1" applyAlignment="1">
      <alignment horizontal="right" vertical="center" wrapText="1" indent="1"/>
    </xf>
    <xf numFmtId="0" fontId="52" fillId="0" borderId="12" xfId="0" applyFont="1" applyBorder="1" applyAlignment="1">
      <alignment horizontal="center" vertical="center" wrapText="1"/>
    </xf>
    <xf numFmtId="0" fontId="57" fillId="34" borderId="38" xfId="0" applyFont="1" applyFill="1" applyBorder="1" applyAlignment="1">
      <alignment vertical="center"/>
    </xf>
    <xf numFmtId="0" fontId="57" fillId="34" borderId="39" xfId="0" applyFont="1" applyFill="1" applyBorder="1" applyAlignment="1">
      <alignment vertical="center"/>
    </xf>
    <xf numFmtId="0" fontId="52" fillId="35" borderId="22" xfId="0" applyFont="1" applyFill="1" applyBorder="1" applyAlignment="1">
      <alignment horizontal="center" vertical="center"/>
    </xf>
    <xf numFmtId="0" fontId="52" fillId="35" borderId="50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center" vertical="center"/>
    </xf>
    <xf numFmtId="0" fontId="52" fillId="35" borderId="26" xfId="0" applyFont="1" applyFill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2" fillId="37" borderId="44" xfId="0" applyFont="1" applyFill="1" applyBorder="1" applyAlignment="1">
      <alignment horizontal="center" vertical="center"/>
    </xf>
    <xf numFmtId="0" fontId="52" fillId="37" borderId="30" xfId="0" applyFont="1" applyFill="1" applyBorder="1" applyAlignment="1">
      <alignment horizontal="center" vertical="center"/>
    </xf>
    <xf numFmtId="0" fontId="52" fillId="37" borderId="31" xfId="0" applyFont="1" applyFill="1" applyBorder="1" applyAlignment="1">
      <alignment horizontal="center" vertical="center"/>
    </xf>
    <xf numFmtId="0" fontId="49" fillId="35" borderId="42" xfId="0" applyFont="1" applyFill="1" applyBorder="1" applyAlignment="1">
      <alignment horizontal="center" vertical="center" wrapText="1"/>
    </xf>
    <xf numFmtId="0" fontId="49" fillId="35" borderId="3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ort_SA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Финансовый 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7"/>
  <sheetViews>
    <sheetView tabSelected="1" zoomScale="130" zoomScaleNormal="130" zoomScaleSheetLayoutView="130" zoomScalePageLayoutView="0" workbookViewId="0" topLeftCell="B340">
      <selection activeCell="I238" sqref="I238:J266"/>
    </sheetView>
  </sheetViews>
  <sheetFormatPr defaultColWidth="9.140625" defaultRowHeight="15"/>
  <cols>
    <col min="1" max="1" width="5.8515625" style="8" customWidth="1"/>
    <col min="2" max="2" width="11.28125" style="1" customWidth="1"/>
    <col min="3" max="3" width="12.28125" style="1" bestFit="1" customWidth="1"/>
    <col min="4" max="4" width="23.28125" style="1" customWidth="1"/>
    <col min="5" max="5" width="8.57421875" style="1" customWidth="1"/>
    <col min="6" max="6" width="21.140625" style="3" customWidth="1"/>
    <col min="7" max="7" width="24.421875" style="3" customWidth="1"/>
    <col min="8" max="8" width="14.00390625" style="1" customWidth="1"/>
    <col min="9" max="9" width="11.7109375" style="1" customWidth="1"/>
    <col min="10" max="10" width="11.8515625" style="1" customWidth="1"/>
    <col min="11" max="16384" width="9.140625" style="1" customWidth="1"/>
  </cols>
  <sheetData>
    <row r="1" spans="1:10" ht="11.2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2">
      <c r="A2" s="235" t="s">
        <v>242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1.25">
      <c r="A3" s="235" t="s">
        <v>432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1.25">
      <c r="A4" s="235"/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1.2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1.25">
      <c r="A6" s="237" t="s">
        <v>457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2" thickBot="1">
      <c r="A7" s="13"/>
      <c r="B7" s="14"/>
      <c r="C7" s="14"/>
      <c r="D7" s="14"/>
      <c r="E7" s="14"/>
      <c r="F7" s="14"/>
      <c r="G7" s="14"/>
      <c r="H7" s="14"/>
      <c r="I7" s="14"/>
      <c r="J7" s="14"/>
    </row>
    <row r="8" spans="1:10" ht="11.25">
      <c r="A8" s="178">
        <v>1</v>
      </c>
      <c r="B8" s="162" t="s">
        <v>153</v>
      </c>
      <c r="C8" s="162"/>
      <c r="D8" s="162"/>
      <c r="E8" s="162"/>
      <c r="F8" s="162"/>
      <c r="G8" s="162"/>
      <c r="H8" s="162"/>
      <c r="I8" s="162"/>
      <c r="J8" s="163"/>
    </row>
    <row r="9" spans="1:10" ht="11.25">
      <c r="A9" s="179"/>
      <c r="B9" s="148" t="s">
        <v>154</v>
      </c>
      <c r="C9" s="148"/>
      <c r="D9" s="148"/>
      <c r="E9" s="172" t="s">
        <v>243</v>
      </c>
      <c r="F9" s="172"/>
      <c r="G9" s="172"/>
      <c r="H9" s="172"/>
      <c r="I9" s="172"/>
      <c r="J9" s="173"/>
    </row>
    <row r="10" spans="1:10" ht="11.25">
      <c r="A10" s="179"/>
      <c r="B10" s="148" t="s">
        <v>155</v>
      </c>
      <c r="C10" s="148"/>
      <c r="D10" s="148"/>
      <c r="E10" s="172" t="s">
        <v>244</v>
      </c>
      <c r="F10" s="172"/>
      <c r="G10" s="172"/>
      <c r="H10" s="172"/>
      <c r="I10" s="172"/>
      <c r="J10" s="173"/>
    </row>
    <row r="11" spans="1:10" ht="12" thickBot="1">
      <c r="A11" s="180"/>
      <c r="B11" s="166" t="s">
        <v>156</v>
      </c>
      <c r="C11" s="166"/>
      <c r="D11" s="166"/>
      <c r="E11" s="176" t="s">
        <v>381</v>
      </c>
      <c r="F11" s="176"/>
      <c r="G11" s="176"/>
      <c r="H11" s="176"/>
      <c r="I11" s="176"/>
      <c r="J11" s="177"/>
    </row>
    <row r="12" spans="1:10" ht="11.25">
      <c r="A12" s="116">
        <v>2</v>
      </c>
      <c r="B12" s="162" t="s">
        <v>157</v>
      </c>
      <c r="C12" s="162"/>
      <c r="D12" s="162"/>
      <c r="E12" s="162"/>
      <c r="F12" s="162"/>
      <c r="G12" s="162"/>
      <c r="H12" s="162"/>
      <c r="I12" s="162"/>
      <c r="J12" s="163"/>
    </row>
    <row r="13" spans="1:10" ht="23.25" customHeight="1">
      <c r="A13" s="117"/>
      <c r="B13" s="148" t="s">
        <v>158</v>
      </c>
      <c r="C13" s="148"/>
      <c r="D13" s="148"/>
      <c r="E13" s="181" t="s">
        <v>245</v>
      </c>
      <c r="F13" s="182"/>
      <c r="G13" s="182"/>
      <c r="H13" s="182"/>
      <c r="I13" s="182"/>
      <c r="J13" s="183"/>
    </row>
    <row r="14" spans="1:10" ht="23.25" customHeight="1">
      <c r="A14" s="117"/>
      <c r="B14" s="148" t="s">
        <v>159</v>
      </c>
      <c r="C14" s="148"/>
      <c r="D14" s="148"/>
      <c r="E14" s="181" t="s">
        <v>245</v>
      </c>
      <c r="F14" s="182"/>
      <c r="G14" s="182"/>
      <c r="H14" s="182"/>
      <c r="I14" s="182"/>
      <c r="J14" s="183"/>
    </row>
    <row r="15" spans="1:10" ht="12" thickBot="1">
      <c r="A15" s="117"/>
      <c r="B15" s="148" t="s">
        <v>160</v>
      </c>
      <c r="C15" s="148"/>
      <c r="D15" s="148"/>
      <c r="E15" s="176" t="s">
        <v>246</v>
      </c>
      <c r="F15" s="176"/>
      <c r="G15" s="176"/>
      <c r="H15" s="176"/>
      <c r="I15" s="176"/>
      <c r="J15" s="177"/>
    </row>
    <row r="16" spans="1:10" ht="12" thickBot="1">
      <c r="A16" s="167"/>
      <c r="B16" s="166" t="s">
        <v>161</v>
      </c>
      <c r="C16" s="166"/>
      <c r="D16" s="166"/>
      <c r="E16" s="176" t="s">
        <v>247</v>
      </c>
      <c r="F16" s="176"/>
      <c r="G16" s="176"/>
      <c r="H16" s="176"/>
      <c r="I16" s="176"/>
      <c r="J16" s="177"/>
    </row>
    <row r="17" spans="1:10" ht="11.25">
      <c r="A17" s="178">
        <v>3</v>
      </c>
      <c r="B17" s="162" t="s">
        <v>162</v>
      </c>
      <c r="C17" s="162"/>
      <c r="D17" s="162"/>
      <c r="E17" s="162"/>
      <c r="F17" s="162"/>
      <c r="G17" s="162"/>
      <c r="H17" s="162"/>
      <c r="I17" s="162"/>
      <c r="J17" s="163"/>
    </row>
    <row r="18" spans="1:10" ht="11.25">
      <c r="A18" s="179"/>
      <c r="B18" s="148" t="s">
        <v>164</v>
      </c>
      <c r="C18" s="148"/>
      <c r="D18" s="148"/>
      <c r="E18" s="172" t="s">
        <v>248</v>
      </c>
      <c r="F18" s="172"/>
      <c r="G18" s="172"/>
      <c r="H18" s="172"/>
      <c r="I18" s="172"/>
      <c r="J18" s="173"/>
    </row>
    <row r="19" spans="1:10" ht="11.25">
      <c r="A19" s="179"/>
      <c r="B19" s="148" t="s">
        <v>165</v>
      </c>
      <c r="C19" s="148"/>
      <c r="D19" s="148"/>
      <c r="E19" s="168" t="s">
        <v>249</v>
      </c>
      <c r="F19" s="168"/>
      <c r="G19" s="168"/>
      <c r="H19" s="168"/>
      <c r="I19" s="168"/>
      <c r="J19" s="169"/>
    </row>
    <row r="20" spans="1:10" ht="12" thickBot="1">
      <c r="A20" s="180"/>
      <c r="B20" s="166" t="s">
        <v>166</v>
      </c>
      <c r="C20" s="166"/>
      <c r="D20" s="166"/>
      <c r="E20" s="170" t="s">
        <v>250</v>
      </c>
      <c r="F20" s="170"/>
      <c r="G20" s="170"/>
      <c r="H20" s="170"/>
      <c r="I20" s="170"/>
      <c r="J20" s="171"/>
    </row>
    <row r="21" spans="1:10" ht="11.25">
      <c r="A21" s="126">
        <v>4</v>
      </c>
      <c r="B21" s="162" t="s">
        <v>163</v>
      </c>
      <c r="C21" s="162"/>
      <c r="D21" s="162"/>
      <c r="E21" s="162"/>
      <c r="F21" s="162"/>
      <c r="G21" s="162"/>
      <c r="H21" s="162"/>
      <c r="I21" s="162"/>
      <c r="J21" s="163"/>
    </row>
    <row r="22" spans="1:10" ht="11.25">
      <c r="A22" s="110"/>
      <c r="B22" s="148" t="s">
        <v>167</v>
      </c>
      <c r="C22" s="148"/>
      <c r="D22" s="148"/>
      <c r="E22" s="172" t="s">
        <v>251</v>
      </c>
      <c r="F22" s="172"/>
      <c r="G22" s="172"/>
      <c r="H22" s="172"/>
      <c r="I22" s="172"/>
      <c r="J22" s="173"/>
    </row>
    <row r="23" spans="1:10" ht="12" thickBot="1">
      <c r="A23" s="110"/>
      <c r="B23" s="166" t="s">
        <v>168</v>
      </c>
      <c r="C23" s="166"/>
      <c r="D23" s="166"/>
      <c r="E23" s="174">
        <v>301035105</v>
      </c>
      <c r="F23" s="174"/>
      <c r="G23" s="174"/>
      <c r="H23" s="174"/>
      <c r="I23" s="174"/>
      <c r="J23" s="175"/>
    </row>
    <row r="24" spans="1:10" ht="11.25">
      <c r="A24" s="110"/>
      <c r="B24" s="162" t="s">
        <v>172</v>
      </c>
      <c r="C24" s="162"/>
      <c r="D24" s="162"/>
      <c r="E24" s="162"/>
      <c r="F24" s="162"/>
      <c r="G24" s="162"/>
      <c r="H24" s="162"/>
      <c r="I24" s="162"/>
      <c r="J24" s="163"/>
    </row>
    <row r="25" spans="1:10" ht="11.25">
      <c r="A25" s="110"/>
      <c r="B25" s="148" t="s">
        <v>382</v>
      </c>
      <c r="C25" s="148"/>
      <c r="D25" s="148"/>
      <c r="E25" s="168" t="s">
        <v>240</v>
      </c>
      <c r="F25" s="168"/>
      <c r="G25" s="168"/>
      <c r="H25" s="168"/>
      <c r="I25" s="168"/>
      <c r="J25" s="169"/>
    </row>
    <row r="26" spans="1:10" ht="11.25">
      <c r="A26" s="110"/>
      <c r="B26" s="148" t="s">
        <v>169</v>
      </c>
      <c r="C26" s="148"/>
      <c r="D26" s="148"/>
      <c r="E26" s="168" t="s">
        <v>252</v>
      </c>
      <c r="F26" s="168"/>
      <c r="G26" s="168"/>
      <c r="H26" s="168"/>
      <c r="I26" s="168"/>
      <c r="J26" s="169"/>
    </row>
    <row r="27" spans="1:10" ht="11.25">
      <c r="A27" s="110"/>
      <c r="B27" s="148" t="s">
        <v>170</v>
      </c>
      <c r="C27" s="148"/>
      <c r="D27" s="148"/>
      <c r="E27" s="168" t="s">
        <v>253</v>
      </c>
      <c r="F27" s="168"/>
      <c r="G27" s="168"/>
      <c r="H27" s="168"/>
      <c r="I27" s="168"/>
      <c r="J27" s="169"/>
    </row>
    <row r="28" spans="1:10" ht="12" thickBot="1">
      <c r="A28" s="130"/>
      <c r="B28" s="166" t="s">
        <v>171</v>
      </c>
      <c r="C28" s="166"/>
      <c r="D28" s="166"/>
      <c r="E28" s="170" t="s">
        <v>254</v>
      </c>
      <c r="F28" s="170"/>
      <c r="G28" s="170"/>
      <c r="H28" s="170"/>
      <c r="I28" s="170"/>
      <c r="J28" s="171"/>
    </row>
    <row r="29" spans="1:10" ht="11.25">
      <c r="A29" s="116">
        <v>5</v>
      </c>
      <c r="B29" s="162" t="s">
        <v>184</v>
      </c>
      <c r="C29" s="162"/>
      <c r="D29" s="162"/>
      <c r="E29" s="162"/>
      <c r="F29" s="162"/>
      <c r="G29" s="162"/>
      <c r="H29" s="162"/>
      <c r="I29" s="162"/>
      <c r="J29" s="163"/>
    </row>
    <row r="30" spans="1:10" ht="11.25">
      <c r="A30" s="117"/>
      <c r="B30" s="148" t="s">
        <v>185</v>
      </c>
      <c r="C30" s="148"/>
      <c r="D30" s="148"/>
      <c r="E30" s="164">
        <f>I215/I144</f>
        <v>0.029020605705214017</v>
      </c>
      <c r="F30" s="164"/>
      <c r="G30" s="164"/>
      <c r="H30" s="164"/>
      <c r="I30" s="164"/>
      <c r="J30" s="165"/>
    </row>
    <row r="31" spans="1:10" ht="11.25">
      <c r="A31" s="117"/>
      <c r="B31" s="148" t="s">
        <v>186</v>
      </c>
      <c r="C31" s="148"/>
      <c r="D31" s="148"/>
      <c r="E31" s="164">
        <f>I140/I165</f>
        <v>0.7994360221162434</v>
      </c>
      <c r="F31" s="164"/>
      <c r="G31" s="164"/>
      <c r="H31" s="164"/>
      <c r="I31" s="164"/>
      <c r="J31" s="165"/>
    </row>
    <row r="32" spans="1:10" ht="11.25">
      <c r="A32" s="117"/>
      <c r="B32" s="148" t="s">
        <v>187</v>
      </c>
      <c r="C32" s="148"/>
      <c r="D32" s="148"/>
      <c r="E32" s="164">
        <f>I133/I165</f>
        <v>0.18486590356990895</v>
      </c>
      <c r="F32" s="164"/>
      <c r="G32" s="164"/>
      <c r="H32" s="164"/>
      <c r="I32" s="164"/>
      <c r="J32" s="165"/>
    </row>
    <row r="33" spans="1:10" ht="11.25">
      <c r="A33" s="117"/>
      <c r="B33" s="148" t="s">
        <v>188</v>
      </c>
      <c r="C33" s="148"/>
      <c r="D33" s="148"/>
      <c r="E33" s="164">
        <f>I151/I184</f>
        <v>0.2622812236077779</v>
      </c>
      <c r="F33" s="164"/>
      <c r="G33" s="164"/>
      <c r="H33" s="164"/>
      <c r="I33" s="164"/>
      <c r="J33" s="165"/>
    </row>
    <row r="34" spans="1:10" ht="12" thickBot="1">
      <c r="A34" s="167"/>
      <c r="B34" s="166" t="s">
        <v>189</v>
      </c>
      <c r="C34" s="166"/>
      <c r="D34" s="166"/>
      <c r="E34" s="164">
        <f>I151/I166</f>
        <v>2.496787459300815</v>
      </c>
      <c r="F34" s="164"/>
      <c r="G34" s="164"/>
      <c r="H34" s="164"/>
      <c r="I34" s="164"/>
      <c r="J34" s="165"/>
    </row>
    <row r="35" spans="1:10" ht="11.25">
      <c r="A35" s="126">
        <v>6</v>
      </c>
      <c r="B35" s="162" t="s">
        <v>190</v>
      </c>
      <c r="C35" s="162"/>
      <c r="D35" s="162"/>
      <c r="E35" s="162"/>
      <c r="F35" s="162"/>
      <c r="G35" s="162"/>
      <c r="H35" s="162"/>
      <c r="I35" s="162"/>
      <c r="J35" s="163"/>
    </row>
    <row r="36" spans="1:10" ht="11.25">
      <c r="A36" s="110"/>
      <c r="B36" s="154" t="s">
        <v>191</v>
      </c>
      <c r="C36" s="155"/>
      <c r="D36" s="155"/>
      <c r="E36" s="155"/>
      <c r="F36" s="155"/>
      <c r="G36" s="155"/>
      <c r="H36" s="155"/>
      <c r="I36" s="155"/>
      <c r="J36" s="156"/>
    </row>
    <row r="37" spans="1:10" ht="11.25">
      <c r="A37" s="110"/>
      <c r="B37" s="148" t="s">
        <v>192</v>
      </c>
      <c r="C37" s="148"/>
      <c r="D37" s="148"/>
      <c r="E37" s="152" t="s">
        <v>201</v>
      </c>
      <c r="F37" s="152"/>
      <c r="G37" s="152"/>
      <c r="H37" s="152"/>
      <c r="I37" s="152"/>
      <c r="J37" s="153"/>
    </row>
    <row r="38" spans="1:10" ht="11.25">
      <c r="A38" s="110"/>
      <c r="B38" s="148" t="s">
        <v>193</v>
      </c>
      <c r="C38" s="148"/>
      <c r="D38" s="148"/>
      <c r="E38" s="152" t="s">
        <v>201</v>
      </c>
      <c r="F38" s="152"/>
      <c r="G38" s="152"/>
      <c r="H38" s="152"/>
      <c r="I38" s="152"/>
      <c r="J38" s="153"/>
    </row>
    <row r="39" spans="1:10" ht="11.25">
      <c r="A39" s="110"/>
      <c r="B39" s="154" t="s">
        <v>194</v>
      </c>
      <c r="C39" s="155"/>
      <c r="D39" s="155"/>
      <c r="E39" s="155"/>
      <c r="F39" s="155"/>
      <c r="G39" s="155"/>
      <c r="H39" s="155"/>
      <c r="I39" s="155"/>
      <c r="J39" s="156"/>
    </row>
    <row r="40" spans="1:10" ht="11.25">
      <c r="A40" s="110"/>
      <c r="B40" s="148" t="s">
        <v>192</v>
      </c>
      <c r="C40" s="148"/>
      <c r="D40" s="148"/>
      <c r="E40" s="152" t="s">
        <v>201</v>
      </c>
      <c r="F40" s="152"/>
      <c r="G40" s="152"/>
      <c r="H40" s="152"/>
      <c r="I40" s="152"/>
      <c r="J40" s="153"/>
    </row>
    <row r="41" spans="1:10" ht="11.25">
      <c r="A41" s="110"/>
      <c r="B41" s="148" t="s">
        <v>193</v>
      </c>
      <c r="C41" s="148"/>
      <c r="D41" s="148"/>
      <c r="E41" s="152" t="s">
        <v>201</v>
      </c>
      <c r="F41" s="152"/>
      <c r="G41" s="152"/>
      <c r="H41" s="152"/>
      <c r="I41" s="152"/>
      <c r="J41" s="153"/>
    </row>
    <row r="42" spans="1:10" ht="11.25">
      <c r="A42" s="110"/>
      <c r="B42" s="154" t="s">
        <v>195</v>
      </c>
      <c r="C42" s="155"/>
      <c r="D42" s="155"/>
      <c r="E42" s="155"/>
      <c r="F42" s="155"/>
      <c r="G42" s="155"/>
      <c r="H42" s="155"/>
      <c r="I42" s="155"/>
      <c r="J42" s="156"/>
    </row>
    <row r="43" spans="1:10" ht="11.25">
      <c r="A43" s="110"/>
      <c r="B43" s="148" t="s">
        <v>196</v>
      </c>
      <c r="C43" s="148"/>
      <c r="D43" s="148"/>
      <c r="E43" s="152" t="s">
        <v>201</v>
      </c>
      <c r="F43" s="152"/>
      <c r="G43" s="152"/>
      <c r="H43" s="152"/>
      <c r="I43" s="152"/>
      <c r="J43" s="153"/>
    </row>
    <row r="44" spans="1:10" ht="12" thickBot="1">
      <c r="A44" s="130"/>
      <c r="B44" s="148" t="s">
        <v>197</v>
      </c>
      <c r="C44" s="148"/>
      <c r="D44" s="148"/>
      <c r="E44" s="152" t="s">
        <v>201</v>
      </c>
      <c r="F44" s="152"/>
      <c r="G44" s="152"/>
      <c r="H44" s="152"/>
      <c r="I44" s="152"/>
      <c r="J44" s="153"/>
    </row>
    <row r="45" spans="1:10" ht="11.25">
      <c r="A45" s="126">
        <v>7</v>
      </c>
      <c r="B45" s="162" t="s">
        <v>200</v>
      </c>
      <c r="C45" s="162"/>
      <c r="D45" s="162"/>
      <c r="E45" s="162"/>
      <c r="F45" s="162"/>
      <c r="G45" s="162"/>
      <c r="H45" s="162"/>
      <c r="I45" s="162"/>
      <c r="J45" s="163"/>
    </row>
    <row r="46" spans="1:10" ht="11.25">
      <c r="A46" s="110"/>
      <c r="B46" s="154" t="s">
        <v>191</v>
      </c>
      <c r="C46" s="155"/>
      <c r="D46" s="155"/>
      <c r="E46" s="155"/>
      <c r="F46" s="155"/>
      <c r="G46" s="155"/>
      <c r="H46" s="155"/>
      <c r="I46" s="155"/>
      <c r="J46" s="156"/>
    </row>
    <row r="47" spans="1:10" ht="11.25">
      <c r="A47" s="110"/>
      <c r="B47" s="148" t="s">
        <v>198</v>
      </c>
      <c r="C47" s="148"/>
      <c r="D47" s="148"/>
      <c r="E47" s="152" t="s">
        <v>201</v>
      </c>
      <c r="F47" s="152"/>
      <c r="G47" s="152"/>
      <c r="H47" s="152"/>
      <c r="I47" s="152"/>
      <c r="J47" s="153"/>
    </row>
    <row r="48" spans="1:10" ht="11.25">
      <c r="A48" s="110"/>
      <c r="B48" s="148" t="s">
        <v>199</v>
      </c>
      <c r="C48" s="148"/>
      <c r="D48" s="148"/>
      <c r="E48" s="149" t="s">
        <v>201</v>
      </c>
      <c r="F48" s="150"/>
      <c r="G48" s="150"/>
      <c r="H48" s="150"/>
      <c r="I48" s="150"/>
      <c r="J48" s="151"/>
    </row>
    <row r="49" spans="1:10" ht="11.25">
      <c r="A49" s="110"/>
      <c r="B49" s="154" t="s">
        <v>194</v>
      </c>
      <c r="C49" s="155"/>
      <c r="D49" s="155"/>
      <c r="E49" s="155"/>
      <c r="F49" s="155"/>
      <c r="G49" s="155"/>
      <c r="H49" s="155"/>
      <c r="I49" s="155"/>
      <c r="J49" s="156"/>
    </row>
    <row r="50" spans="1:10" ht="11.25">
      <c r="A50" s="110"/>
      <c r="B50" s="148" t="s">
        <v>198</v>
      </c>
      <c r="C50" s="148"/>
      <c r="D50" s="148"/>
      <c r="E50" s="152" t="s">
        <v>201</v>
      </c>
      <c r="F50" s="152"/>
      <c r="G50" s="152"/>
      <c r="H50" s="152"/>
      <c r="I50" s="152"/>
      <c r="J50" s="153"/>
    </row>
    <row r="51" spans="1:10" ht="11.25">
      <c r="A51" s="110"/>
      <c r="B51" s="148" t="s">
        <v>199</v>
      </c>
      <c r="C51" s="148"/>
      <c r="D51" s="148"/>
      <c r="E51" s="152" t="s">
        <v>201</v>
      </c>
      <c r="F51" s="152"/>
      <c r="G51" s="152"/>
      <c r="H51" s="152"/>
      <c r="I51" s="152"/>
      <c r="J51" s="153"/>
    </row>
    <row r="52" spans="1:10" ht="11.25">
      <c r="A52" s="110"/>
      <c r="B52" s="154" t="s">
        <v>195</v>
      </c>
      <c r="C52" s="155"/>
      <c r="D52" s="155"/>
      <c r="E52" s="155"/>
      <c r="F52" s="155"/>
      <c r="G52" s="155"/>
      <c r="H52" s="155"/>
      <c r="I52" s="155"/>
      <c r="J52" s="156"/>
    </row>
    <row r="53" spans="1:10" ht="11.25">
      <c r="A53" s="110"/>
      <c r="B53" s="148" t="s">
        <v>198</v>
      </c>
      <c r="C53" s="148"/>
      <c r="D53" s="148"/>
      <c r="E53" s="152" t="s">
        <v>201</v>
      </c>
      <c r="F53" s="152"/>
      <c r="G53" s="152"/>
      <c r="H53" s="152"/>
      <c r="I53" s="152"/>
      <c r="J53" s="153"/>
    </row>
    <row r="54" spans="1:10" ht="12" thickBot="1">
      <c r="A54" s="110"/>
      <c r="B54" s="157" t="s">
        <v>199</v>
      </c>
      <c r="C54" s="157"/>
      <c r="D54" s="157"/>
      <c r="E54" s="158" t="s">
        <v>201</v>
      </c>
      <c r="F54" s="158"/>
      <c r="G54" s="158"/>
      <c r="H54" s="158"/>
      <c r="I54" s="158"/>
      <c r="J54" s="159"/>
    </row>
    <row r="55" spans="1:10" ht="11.25">
      <c r="A55" s="135">
        <v>8</v>
      </c>
      <c r="B55" s="127" t="s">
        <v>435</v>
      </c>
      <c r="C55" s="128"/>
      <c r="D55" s="128"/>
      <c r="E55" s="128"/>
      <c r="F55" s="128"/>
      <c r="G55" s="128"/>
      <c r="H55" s="128"/>
      <c r="I55" s="128"/>
      <c r="J55" s="129"/>
    </row>
    <row r="56" spans="1:10" ht="11.25">
      <c r="A56" s="136"/>
      <c r="B56" s="134" t="s">
        <v>2</v>
      </c>
      <c r="C56" s="134"/>
      <c r="D56" s="233" t="s">
        <v>5</v>
      </c>
      <c r="E56" s="144" t="s">
        <v>6</v>
      </c>
      <c r="F56" s="160"/>
      <c r="G56" s="144" t="s">
        <v>7</v>
      </c>
      <c r="H56" s="160"/>
      <c r="I56" s="144" t="s">
        <v>8</v>
      </c>
      <c r="J56" s="145"/>
    </row>
    <row r="57" spans="1:10" ht="24" customHeight="1">
      <c r="A57" s="136"/>
      <c r="B57" s="24" t="s">
        <v>3</v>
      </c>
      <c r="C57" s="24" t="s">
        <v>4</v>
      </c>
      <c r="D57" s="234"/>
      <c r="E57" s="146"/>
      <c r="F57" s="161"/>
      <c r="G57" s="146"/>
      <c r="H57" s="161"/>
      <c r="I57" s="146"/>
      <c r="J57" s="147"/>
    </row>
    <row r="58" spans="1:10" ht="24" customHeight="1" thickBot="1">
      <c r="A58" s="136"/>
      <c r="B58" s="50">
        <v>42152</v>
      </c>
      <c r="C58" s="50">
        <v>42152</v>
      </c>
      <c r="D58" s="49" t="s">
        <v>258</v>
      </c>
      <c r="E58" s="241" t="s">
        <v>437</v>
      </c>
      <c r="F58" s="242"/>
      <c r="G58" s="58" t="s">
        <v>241</v>
      </c>
      <c r="H58" s="59"/>
      <c r="I58" s="60" t="s">
        <v>440</v>
      </c>
      <c r="J58" s="61"/>
    </row>
    <row r="59" spans="1:10" ht="24" customHeight="1" thickBot="1">
      <c r="A59" s="136"/>
      <c r="B59" s="50">
        <v>42152</v>
      </c>
      <c r="C59" s="50">
        <v>42152</v>
      </c>
      <c r="D59" s="49" t="s">
        <v>259</v>
      </c>
      <c r="E59" s="241" t="s">
        <v>437</v>
      </c>
      <c r="F59" s="242"/>
      <c r="G59" s="58" t="s">
        <v>241</v>
      </c>
      <c r="H59" s="59"/>
      <c r="I59" s="60" t="s">
        <v>440</v>
      </c>
      <c r="J59" s="61"/>
    </row>
    <row r="60" spans="1:10" ht="24" customHeight="1" thickBot="1">
      <c r="A60" s="136"/>
      <c r="B60" s="50">
        <v>42152</v>
      </c>
      <c r="C60" s="50">
        <v>42152</v>
      </c>
      <c r="D60" s="49" t="s">
        <v>260</v>
      </c>
      <c r="E60" s="241" t="s">
        <v>437</v>
      </c>
      <c r="F60" s="242"/>
      <c r="G60" s="58" t="s">
        <v>241</v>
      </c>
      <c r="H60" s="59"/>
      <c r="I60" s="60" t="s">
        <v>440</v>
      </c>
      <c r="J60" s="61"/>
    </row>
    <row r="61" spans="1:10" ht="24" customHeight="1" thickBot="1">
      <c r="A61" s="136"/>
      <c r="B61" s="50">
        <v>42152</v>
      </c>
      <c r="C61" s="50">
        <v>42152</v>
      </c>
      <c r="D61" s="49" t="s">
        <v>441</v>
      </c>
      <c r="E61" s="241" t="s">
        <v>437</v>
      </c>
      <c r="F61" s="242"/>
      <c r="G61" s="58" t="s">
        <v>241</v>
      </c>
      <c r="H61" s="59"/>
      <c r="I61" s="60" t="s">
        <v>440</v>
      </c>
      <c r="J61" s="61"/>
    </row>
    <row r="62" spans="1:10" ht="24" customHeight="1" thickBot="1">
      <c r="A62" s="136"/>
      <c r="B62" s="50">
        <v>42152</v>
      </c>
      <c r="C62" s="50">
        <v>42152</v>
      </c>
      <c r="D62" s="49" t="s">
        <v>442</v>
      </c>
      <c r="E62" s="241" t="s">
        <v>437</v>
      </c>
      <c r="F62" s="242"/>
      <c r="G62" s="58" t="s">
        <v>241</v>
      </c>
      <c r="H62" s="59"/>
      <c r="I62" s="60" t="s">
        <v>440</v>
      </c>
      <c r="J62" s="61"/>
    </row>
    <row r="63" spans="1:10" ht="24" customHeight="1" thickBot="1">
      <c r="A63" s="136"/>
      <c r="B63" s="50">
        <v>42152</v>
      </c>
      <c r="C63" s="50">
        <v>42152</v>
      </c>
      <c r="D63" s="49" t="s">
        <v>443</v>
      </c>
      <c r="E63" s="241" t="s">
        <v>446</v>
      </c>
      <c r="F63" s="242"/>
      <c r="G63" s="58" t="s">
        <v>241</v>
      </c>
      <c r="H63" s="59"/>
      <c r="I63" s="60" t="s">
        <v>440</v>
      </c>
      <c r="J63" s="61"/>
    </row>
    <row r="64" spans="1:10" ht="24" customHeight="1" thickBot="1">
      <c r="A64" s="136"/>
      <c r="B64" s="50">
        <v>42152</v>
      </c>
      <c r="C64" s="50">
        <v>42152</v>
      </c>
      <c r="D64" s="49" t="s">
        <v>444</v>
      </c>
      <c r="E64" s="241" t="s">
        <v>446</v>
      </c>
      <c r="F64" s="242"/>
      <c r="G64" s="58" t="s">
        <v>241</v>
      </c>
      <c r="H64" s="59"/>
      <c r="I64" s="60" t="s">
        <v>440</v>
      </c>
      <c r="J64" s="61"/>
    </row>
    <row r="65" spans="1:10" ht="24" customHeight="1" thickBot="1">
      <c r="A65" s="136"/>
      <c r="B65" s="50">
        <v>42152</v>
      </c>
      <c r="C65" s="50">
        <v>42152</v>
      </c>
      <c r="D65" s="49" t="s">
        <v>445</v>
      </c>
      <c r="E65" s="241" t="s">
        <v>446</v>
      </c>
      <c r="F65" s="242"/>
      <c r="G65" s="58" t="s">
        <v>241</v>
      </c>
      <c r="H65" s="59"/>
      <c r="I65" s="60" t="s">
        <v>440</v>
      </c>
      <c r="J65" s="61"/>
    </row>
    <row r="66" spans="1:10" ht="24" customHeight="1" thickBot="1">
      <c r="A66" s="136"/>
      <c r="B66" s="50">
        <v>42341</v>
      </c>
      <c r="C66" s="51">
        <v>42369</v>
      </c>
      <c r="D66" s="49" t="s">
        <v>436</v>
      </c>
      <c r="E66" s="241" t="s">
        <v>437</v>
      </c>
      <c r="F66" s="242"/>
      <c r="G66" s="58" t="s">
        <v>241</v>
      </c>
      <c r="H66" s="59"/>
      <c r="I66" s="60" t="s">
        <v>438</v>
      </c>
      <c r="J66" s="61"/>
    </row>
    <row r="67" spans="1:10" ht="24" customHeight="1" thickBot="1">
      <c r="A67" s="136"/>
      <c r="B67" s="50">
        <v>42341</v>
      </c>
      <c r="C67" s="51">
        <v>42369</v>
      </c>
      <c r="D67" s="49" t="s">
        <v>439</v>
      </c>
      <c r="E67" s="241" t="s">
        <v>437</v>
      </c>
      <c r="F67" s="242"/>
      <c r="G67" s="58" t="s">
        <v>241</v>
      </c>
      <c r="H67" s="59"/>
      <c r="I67" s="60" t="s">
        <v>440</v>
      </c>
      <c r="J67" s="61"/>
    </row>
    <row r="68" spans="1:10" ht="24" customHeight="1" thickBot="1">
      <c r="A68" s="136"/>
      <c r="B68" s="50">
        <v>42272</v>
      </c>
      <c r="C68" s="51">
        <v>42339</v>
      </c>
      <c r="D68" s="49" t="s">
        <v>263</v>
      </c>
      <c r="E68" s="60" t="s">
        <v>255</v>
      </c>
      <c r="F68" s="62"/>
      <c r="G68" s="58" t="s">
        <v>241</v>
      </c>
      <c r="H68" s="59"/>
      <c r="I68" s="60" t="s">
        <v>438</v>
      </c>
      <c r="J68" s="61"/>
    </row>
    <row r="69" spans="1:10" ht="24" customHeight="1" thickBot="1">
      <c r="A69" s="137"/>
      <c r="B69" s="50">
        <v>42272</v>
      </c>
      <c r="C69" s="51">
        <v>42339</v>
      </c>
      <c r="D69" s="49" t="s">
        <v>433</v>
      </c>
      <c r="E69" s="60" t="s">
        <v>255</v>
      </c>
      <c r="F69" s="62"/>
      <c r="G69" s="58" t="s">
        <v>241</v>
      </c>
      <c r="H69" s="59"/>
      <c r="I69" s="60" t="s">
        <v>440</v>
      </c>
      <c r="J69" s="61"/>
    </row>
    <row r="70" spans="1:10" ht="11.25">
      <c r="A70" s="126">
        <v>9</v>
      </c>
      <c r="B70" s="127" t="s">
        <v>10</v>
      </c>
      <c r="C70" s="217"/>
      <c r="D70" s="217"/>
      <c r="E70" s="217"/>
      <c r="F70" s="217"/>
      <c r="G70" s="217"/>
      <c r="H70" s="217"/>
      <c r="I70" s="217"/>
      <c r="J70" s="218"/>
    </row>
    <row r="71" spans="1:10" ht="11.25">
      <c r="A71" s="228"/>
      <c r="B71" s="120" t="s">
        <v>9</v>
      </c>
      <c r="C71" s="121"/>
      <c r="D71" s="122"/>
      <c r="E71" s="219" t="s">
        <v>256</v>
      </c>
      <c r="F71" s="220"/>
      <c r="G71" s="220"/>
      <c r="H71" s="220"/>
      <c r="I71" s="220"/>
      <c r="J71" s="221"/>
    </row>
    <row r="72" spans="1:10" ht="11.25">
      <c r="A72" s="228"/>
      <c r="B72" s="120" t="s">
        <v>11</v>
      </c>
      <c r="C72" s="121"/>
      <c r="D72" s="122"/>
      <c r="E72" s="222"/>
      <c r="F72" s="223"/>
      <c r="G72" s="223"/>
      <c r="H72" s="223"/>
      <c r="I72" s="223"/>
      <c r="J72" s="224"/>
    </row>
    <row r="73" spans="1:10" ht="11.25">
      <c r="A73" s="228"/>
      <c r="B73" s="120" t="s">
        <v>12</v>
      </c>
      <c r="C73" s="121"/>
      <c r="D73" s="122"/>
      <c r="E73" s="222"/>
      <c r="F73" s="223"/>
      <c r="G73" s="223"/>
      <c r="H73" s="223"/>
      <c r="I73" s="223"/>
      <c r="J73" s="224"/>
    </row>
    <row r="74" spans="1:10" ht="11.25">
      <c r="A74" s="228"/>
      <c r="B74" s="120" t="s">
        <v>13</v>
      </c>
      <c r="C74" s="121"/>
      <c r="D74" s="122"/>
      <c r="E74" s="222"/>
      <c r="F74" s="223"/>
      <c r="G74" s="223"/>
      <c r="H74" s="223"/>
      <c r="I74" s="223"/>
      <c r="J74" s="224"/>
    </row>
    <row r="75" spans="1:10" ht="11.25">
      <c r="A75" s="228"/>
      <c r="B75" s="120" t="s">
        <v>14</v>
      </c>
      <c r="C75" s="121"/>
      <c r="D75" s="122"/>
      <c r="E75" s="222"/>
      <c r="F75" s="223"/>
      <c r="G75" s="223"/>
      <c r="H75" s="223"/>
      <c r="I75" s="223"/>
      <c r="J75" s="224"/>
    </row>
    <row r="76" spans="1:10" ht="11.25">
      <c r="A76" s="228"/>
      <c r="B76" s="120" t="s">
        <v>15</v>
      </c>
      <c r="C76" s="121"/>
      <c r="D76" s="122"/>
      <c r="E76" s="222"/>
      <c r="F76" s="223"/>
      <c r="G76" s="223"/>
      <c r="H76" s="223"/>
      <c r="I76" s="223"/>
      <c r="J76" s="224"/>
    </row>
    <row r="77" spans="1:10" ht="11.25">
      <c r="A77" s="228"/>
      <c r="B77" s="120" t="s">
        <v>16</v>
      </c>
      <c r="C77" s="121"/>
      <c r="D77" s="122"/>
      <c r="E77" s="222"/>
      <c r="F77" s="223"/>
      <c r="G77" s="223"/>
      <c r="H77" s="223"/>
      <c r="I77" s="223"/>
      <c r="J77" s="224"/>
    </row>
    <row r="78" spans="1:10" ht="11.25">
      <c r="A78" s="228"/>
      <c r="B78" s="120" t="s">
        <v>17</v>
      </c>
      <c r="C78" s="121"/>
      <c r="D78" s="122"/>
      <c r="E78" s="222"/>
      <c r="F78" s="223"/>
      <c r="G78" s="223"/>
      <c r="H78" s="223"/>
      <c r="I78" s="223"/>
      <c r="J78" s="224"/>
    </row>
    <row r="79" spans="1:10" ht="12.75" customHeight="1" thickBot="1">
      <c r="A79" s="229"/>
      <c r="B79" s="123" t="s">
        <v>18</v>
      </c>
      <c r="C79" s="124"/>
      <c r="D79" s="125"/>
      <c r="E79" s="225"/>
      <c r="F79" s="226"/>
      <c r="G79" s="226"/>
      <c r="H79" s="226"/>
      <c r="I79" s="226"/>
      <c r="J79" s="227"/>
    </row>
    <row r="80" spans="1:10" ht="11.25">
      <c r="A80" s="126">
        <v>10</v>
      </c>
      <c r="B80" s="230" t="s">
        <v>19</v>
      </c>
      <c r="C80" s="230"/>
      <c r="D80" s="230"/>
      <c r="E80" s="231"/>
      <c r="F80" s="231"/>
      <c r="G80" s="231"/>
      <c r="H80" s="231"/>
      <c r="I80" s="231"/>
      <c r="J80" s="232"/>
    </row>
    <row r="81" spans="1:10" ht="11.25" customHeight="1">
      <c r="A81" s="110"/>
      <c r="B81" s="141" t="s">
        <v>203</v>
      </c>
      <c r="C81" s="142"/>
      <c r="D81" s="142"/>
      <c r="E81" s="143"/>
      <c r="F81" s="10" t="s">
        <v>204</v>
      </c>
      <c r="G81" s="119" t="s">
        <v>205</v>
      </c>
      <c r="H81" s="119"/>
      <c r="I81" s="119" t="s">
        <v>206</v>
      </c>
      <c r="J81" s="216"/>
    </row>
    <row r="82" spans="1:10" ht="11.25" customHeight="1">
      <c r="A82" s="110"/>
      <c r="B82" s="52" t="s">
        <v>448</v>
      </c>
      <c r="C82" s="53"/>
      <c r="D82" s="53"/>
      <c r="E82" s="54"/>
      <c r="F82" s="15" t="s">
        <v>447</v>
      </c>
      <c r="G82" s="55">
        <v>42018</v>
      </c>
      <c r="H82" s="56"/>
      <c r="I82" s="55" t="s">
        <v>449</v>
      </c>
      <c r="J82" s="57"/>
    </row>
    <row r="83" spans="1:10" ht="11.25" customHeight="1">
      <c r="A83" s="110"/>
      <c r="B83" s="52" t="s">
        <v>207</v>
      </c>
      <c r="C83" s="53"/>
      <c r="D83" s="53"/>
      <c r="E83" s="54"/>
      <c r="F83" s="15" t="s">
        <v>209</v>
      </c>
      <c r="G83" s="55">
        <v>42096</v>
      </c>
      <c r="H83" s="56"/>
      <c r="I83" s="55" t="s">
        <v>450</v>
      </c>
      <c r="J83" s="57"/>
    </row>
    <row r="84" spans="1:10" ht="27" customHeight="1">
      <c r="A84" s="110"/>
      <c r="B84" s="52" t="s">
        <v>453</v>
      </c>
      <c r="C84" s="53"/>
      <c r="D84" s="53"/>
      <c r="E84" s="54"/>
      <c r="F84" s="15" t="s">
        <v>452</v>
      </c>
      <c r="G84" s="55">
        <v>42104</v>
      </c>
      <c r="H84" s="56"/>
      <c r="I84" s="55" t="s">
        <v>451</v>
      </c>
      <c r="J84" s="57"/>
    </row>
    <row r="85" spans="1:10" ht="11.25" customHeight="1">
      <c r="A85" s="110"/>
      <c r="B85" s="52" t="s">
        <v>207</v>
      </c>
      <c r="C85" s="53"/>
      <c r="D85" s="53"/>
      <c r="E85" s="54"/>
      <c r="F85" s="15" t="s">
        <v>209</v>
      </c>
      <c r="G85" s="55">
        <v>42157</v>
      </c>
      <c r="H85" s="56"/>
      <c r="I85" s="55" t="s">
        <v>454</v>
      </c>
      <c r="J85" s="57"/>
    </row>
    <row r="86" spans="1:10" ht="11.25" customHeight="1">
      <c r="A86" s="110"/>
      <c r="B86" s="52" t="s">
        <v>208</v>
      </c>
      <c r="C86" s="53"/>
      <c r="D86" s="53"/>
      <c r="E86" s="54"/>
      <c r="F86" s="15" t="s">
        <v>210</v>
      </c>
      <c r="G86" s="55">
        <v>42157</v>
      </c>
      <c r="H86" s="56"/>
      <c r="I86" s="55" t="s">
        <v>454</v>
      </c>
      <c r="J86" s="57"/>
    </row>
    <row r="87" spans="1:10" ht="11.25" customHeight="1">
      <c r="A87" s="110"/>
      <c r="B87" s="52" t="s">
        <v>212</v>
      </c>
      <c r="C87" s="53"/>
      <c r="D87" s="53"/>
      <c r="E87" s="54"/>
      <c r="F87" s="15" t="s">
        <v>211</v>
      </c>
      <c r="G87" s="55">
        <v>42157</v>
      </c>
      <c r="H87" s="56"/>
      <c r="I87" s="55" t="s">
        <v>454</v>
      </c>
      <c r="J87" s="57"/>
    </row>
    <row r="88" spans="1:10" ht="11.25" customHeight="1">
      <c r="A88" s="110"/>
      <c r="B88" s="52" t="s">
        <v>207</v>
      </c>
      <c r="C88" s="53"/>
      <c r="D88" s="53"/>
      <c r="E88" s="54"/>
      <c r="F88" s="15" t="s">
        <v>209</v>
      </c>
      <c r="G88" s="55">
        <v>42272</v>
      </c>
      <c r="H88" s="56"/>
      <c r="I88" s="55" t="s">
        <v>455</v>
      </c>
      <c r="J88" s="57"/>
    </row>
    <row r="89" spans="1:10" ht="11.25" customHeight="1">
      <c r="A89" s="110"/>
      <c r="B89" s="52" t="s">
        <v>208</v>
      </c>
      <c r="C89" s="53"/>
      <c r="D89" s="53"/>
      <c r="E89" s="54"/>
      <c r="F89" s="15" t="s">
        <v>210</v>
      </c>
      <c r="G89" s="55">
        <v>42272</v>
      </c>
      <c r="H89" s="56"/>
      <c r="I89" s="55" t="s">
        <v>456</v>
      </c>
      <c r="J89" s="57"/>
    </row>
    <row r="90" spans="1:10" ht="11.25" customHeight="1" thickBot="1">
      <c r="A90" s="110"/>
      <c r="B90" s="52" t="s">
        <v>212</v>
      </c>
      <c r="C90" s="53"/>
      <c r="D90" s="53"/>
      <c r="E90" s="54"/>
      <c r="F90" s="15" t="s">
        <v>211</v>
      </c>
      <c r="G90" s="55">
        <v>42272</v>
      </c>
      <c r="H90" s="56"/>
      <c r="I90" s="55" t="s">
        <v>456</v>
      </c>
      <c r="J90" s="57"/>
    </row>
    <row r="91" spans="1:10" ht="11.25">
      <c r="A91" s="126">
        <v>11</v>
      </c>
      <c r="B91" s="162" t="s">
        <v>147</v>
      </c>
      <c r="C91" s="162"/>
      <c r="D91" s="162"/>
      <c r="E91" s="162"/>
      <c r="F91" s="162"/>
      <c r="G91" s="162"/>
      <c r="H91" s="162"/>
      <c r="I91" s="162"/>
      <c r="J91" s="163"/>
    </row>
    <row r="92" spans="1:10" ht="11.25">
      <c r="A92" s="110"/>
      <c r="B92" s="106" t="s">
        <v>145</v>
      </c>
      <c r="C92" s="106"/>
      <c r="D92" s="106"/>
      <c r="E92" s="106"/>
      <c r="F92" s="39" t="s">
        <v>146</v>
      </c>
      <c r="G92" s="106" t="s">
        <v>148</v>
      </c>
      <c r="H92" s="106"/>
      <c r="I92" s="108" t="s">
        <v>149</v>
      </c>
      <c r="J92" s="240"/>
    </row>
    <row r="93" spans="1:10" ht="11.25">
      <c r="A93" s="110"/>
      <c r="B93" s="210" t="s">
        <v>113</v>
      </c>
      <c r="C93" s="210"/>
      <c r="D93" s="210"/>
      <c r="E93" s="210"/>
      <c r="F93" s="210"/>
      <c r="G93" s="210"/>
      <c r="H93" s="210"/>
      <c r="I93" s="210"/>
      <c r="J93" s="211"/>
    </row>
    <row r="94" spans="1:10" ht="11.25">
      <c r="A94" s="110"/>
      <c r="B94" s="187" t="s">
        <v>20</v>
      </c>
      <c r="C94" s="188"/>
      <c r="D94" s="188"/>
      <c r="E94" s="188"/>
      <c r="F94" s="188"/>
      <c r="G94" s="188"/>
      <c r="H94" s="188"/>
      <c r="I94" s="188"/>
      <c r="J94" s="189"/>
    </row>
    <row r="95" spans="1:10" ht="11.25">
      <c r="A95" s="110"/>
      <c r="B95" s="209" t="s">
        <v>21</v>
      </c>
      <c r="C95" s="209"/>
      <c r="D95" s="209"/>
      <c r="E95" s="209"/>
      <c r="F95" s="6" t="s">
        <v>22</v>
      </c>
      <c r="G95" s="131">
        <v>932349167</v>
      </c>
      <c r="H95" s="132"/>
      <c r="I95" s="131">
        <v>937240556.12</v>
      </c>
      <c r="J95" s="133"/>
    </row>
    <row r="96" spans="1:10" ht="11.25">
      <c r="A96" s="110"/>
      <c r="B96" s="209" t="s">
        <v>23</v>
      </c>
      <c r="C96" s="209"/>
      <c r="D96" s="209"/>
      <c r="E96" s="209"/>
      <c r="F96" s="6" t="s">
        <v>24</v>
      </c>
      <c r="G96" s="131">
        <v>136571862</v>
      </c>
      <c r="H96" s="132"/>
      <c r="I96" s="131">
        <v>190475675.44</v>
      </c>
      <c r="J96" s="133"/>
    </row>
    <row r="97" spans="1:10" ht="11.25">
      <c r="A97" s="110"/>
      <c r="B97" s="209" t="s">
        <v>25</v>
      </c>
      <c r="C97" s="209"/>
      <c r="D97" s="209"/>
      <c r="E97" s="209"/>
      <c r="F97" s="7" t="s">
        <v>26</v>
      </c>
      <c r="G97" s="184">
        <f>G95-G96</f>
        <v>795777305</v>
      </c>
      <c r="H97" s="185"/>
      <c r="I97" s="184">
        <f>I95-I96</f>
        <v>746764880.6800001</v>
      </c>
      <c r="J97" s="186"/>
    </row>
    <row r="98" spans="1:10" ht="11.25">
      <c r="A98" s="110"/>
      <c r="B98" s="187" t="s">
        <v>27</v>
      </c>
      <c r="C98" s="188"/>
      <c r="D98" s="188"/>
      <c r="E98" s="188"/>
      <c r="F98" s="188"/>
      <c r="G98" s="188"/>
      <c r="H98" s="188"/>
      <c r="I98" s="188"/>
      <c r="J98" s="189"/>
    </row>
    <row r="99" spans="1:10" ht="11.25">
      <c r="A99" s="110"/>
      <c r="B99" s="209" t="s">
        <v>28</v>
      </c>
      <c r="C99" s="209"/>
      <c r="D99" s="209"/>
      <c r="E99" s="209"/>
      <c r="F99" s="6" t="s">
        <v>29</v>
      </c>
      <c r="G99" s="131">
        <v>34959250</v>
      </c>
      <c r="H99" s="132"/>
      <c r="I99" s="131">
        <v>34959250</v>
      </c>
      <c r="J99" s="133"/>
    </row>
    <row r="100" spans="1:10" ht="11.25">
      <c r="A100" s="110"/>
      <c r="B100" s="209" t="s">
        <v>30</v>
      </c>
      <c r="C100" s="209"/>
      <c r="D100" s="209"/>
      <c r="E100" s="209"/>
      <c r="F100" s="6" t="s">
        <v>31</v>
      </c>
      <c r="G100" s="131">
        <v>11577516</v>
      </c>
      <c r="H100" s="132"/>
      <c r="I100" s="131">
        <v>15953978.63</v>
      </c>
      <c r="J100" s="133"/>
    </row>
    <row r="101" spans="1:10" ht="11.25">
      <c r="A101" s="110"/>
      <c r="B101" s="209" t="s">
        <v>32</v>
      </c>
      <c r="C101" s="209"/>
      <c r="D101" s="209"/>
      <c r="E101" s="209"/>
      <c r="F101" s="7" t="s">
        <v>33</v>
      </c>
      <c r="G101" s="184">
        <f>G99-G100</f>
        <v>23381734</v>
      </c>
      <c r="H101" s="185"/>
      <c r="I101" s="184">
        <f>I99-I100</f>
        <v>19005271.369999997</v>
      </c>
      <c r="J101" s="186"/>
    </row>
    <row r="102" spans="1:10" ht="11.25">
      <c r="A102" s="110"/>
      <c r="B102" s="212" t="s">
        <v>182</v>
      </c>
      <c r="C102" s="212"/>
      <c r="D102" s="212"/>
      <c r="E102" s="212"/>
      <c r="F102" s="7" t="s">
        <v>34</v>
      </c>
      <c r="G102" s="184">
        <f>G103+G104+G105+G106+G107</f>
        <v>0</v>
      </c>
      <c r="H102" s="185"/>
      <c r="I102" s="184">
        <f>I103+I104+I105+I106+I107</f>
        <v>0</v>
      </c>
      <c r="J102" s="186"/>
    </row>
    <row r="103" spans="1:10" ht="11.25">
      <c r="A103" s="110"/>
      <c r="B103" s="209" t="s">
        <v>35</v>
      </c>
      <c r="C103" s="209"/>
      <c r="D103" s="209"/>
      <c r="E103" s="209"/>
      <c r="F103" s="6" t="s">
        <v>36</v>
      </c>
      <c r="G103" s="197"/>
      <c r="H103" s="199"/>
      <c r="I103" s="197"/>
      <c r="J103" s="198"/>
    </row>
    <row r="104" spans="1:10" ht="11.25">
      <c r="A104" s="110"/>
      <c r="B104" s="209" t="s">
        <v>37</v>
      </c>
      <c r="C104" s="209"/>
      <c r="D104" s="209"/>
      <c r="E104" s="209"/>
      <c r="F104" s="6" t="s">
        <v>38</v>
      </c>
      <c r="G104" s="197"/>
      <c r="H104" s="199"/>
      <c r="I104" s="197"/>
      <c r="J104" s="198"/>
    </row>
    <row r="105" spans="1:10" ht="11.25">
      <c r="A105" s="110"/>
      <c r="B105" s="209" t="s">
        <v>39</v>
      </c>
      <c r="C105" s="209"/>
      <c r="D105" s="209"/>
      <c r="E105" s="209"/>
      <c r="F105" s="6" t="s">
        <v>40</v>
      </c>
      <c r="G105" s="197"/>
      <c r="H105" s="199"/>
      <c r="I105" s="197"/>
      <c r="J105" s="198"/>
    </row>
    <row r="106" spans="1:10" ht="11.25">
      <c r="A106" s="110"/>
      <c r="B106" s="209" t="s">
        <v>41</v>
      </c>
      <c r="C106" s="209"/>
      <c r="D106" s="209"/>
      <c r="E106" s="209"/>
      <c r="F106" s="6" t="s">
        <v>42</v>
      </c>
      <c r="G106" s="197"/>
      <c r="H106" s="199"/>
      <c r="I106" s="197"/>
      <c r="J106" s="198"/>
    </row>
    <row r="107" spans="1:10" ht="11.25">
      <c r="A107" s="110"/>
      <c r="B107" s="209" t="s">
        <v>43</v>
      </c>
      <c r="C107" s="209"/>
      <c r="D107" s="209"/>
      <c r="E107" s="209"/>
      <c r="F107" s="6" t="s">
        <v>44</v>
      </c>
      <c r="G107" s="213"/>
      <c r="H107" s="215"/>
      <c r="I107" s="213"/>
      <c r="J107" s="214"/>
    </row>
    <row r="108" spans="1:10" ht="11.25">
      <c r="A108" s="110"/>
      <c r="B108" s="209" t="s">
        <v>45</v>
      </c>
      <c r="C108" s="209"/>
      <c r="D108" s="209"/>
      <c r="E108" s="209"/>
      <c r="F108" s="6" t="s">
        <v>46</v>
      </c>
      <c r="G108" s="131">
        <v>1749076</v>
      </c>
      <c r="H108" s="132"/>
      <c r="I108" s="131">
        <v>764230.72</v>
      </c>
      <c r="J108" s="133"/>
    </row>
    <row r="109" spans="1:10" ht="11.25">
      <c r="A109" s="110"/>
      <c r="B109" s="209" t="s">
        <v>47</v>
      </c>
      <c r="C109" s="209"/>
      <c r="D109" s="209"/>
      <c r="E109" s="209"/>
      <c r="F109" s="6">
        <v>100</v>
      </c>
      <c r="G109" s="131">
        <v>3013820</v>
      </c>
      <c r="H109" s="132"/>
      <c r="I109" s="131">
        <v>3137757.28</v>
      </c>
      <c r="J109" s="133"/>
    </row>
    <row r="110" spans="1:10" ht="11.25">
      <c r="A110" s="110"/>
      <c r="B110" s="209" t="s">
        <v>48</v>
      </c>
      <c r="C110" s="209"/>
      <c r="D110" s="209"/>
      <c r="E110" s="209"/>
      <c r="F110" s="6">
        <v>110</v>
      </c>
      <c r="G110" s="131"/>
      <c r="H110" s="132"/>
      <c r="I110" s="131"/>
      <c r="J110" s="133"/>
    </row>
    <row r="111" spans="1:10" ht="11.25">
      <c r="A111" s="110"/>
      <c r="B111" s="209" t="s">
        <v>49</v>
      </c>
      <c r="C111" s="209"/>
      <c r="D111" s="209"/>
      <c r="E111" s="209"/>
      <c r="F111" s="6">
        <v>120</v>
      </c>
      <c r="G111" s="131">
        <v>222000696</v>
      </c>
      <c r="H111" s="132"/>
      <c r="I111" s="131">
        <v>289728135.57</v>
      </c>
      <c r="J111" s="133"/>
    </row>
    <row r="112" spans="1:10" ht="11.25">
      <c r="A112" s="110"/>
      <c r="B112" s="212" t="s">
        <v>183</v>
      </c>
      <c r="C112" s="212"/>
      <c r="D112" s="212"/>
      <c r="E112" s="212"/>
      <c r="F112" s="7">
        <v>130</v>
      </c>
      <c r="G112" s="184">
        <f>SUM(G97+G101+G102+G108+G109+G110+G111)</f>
        <v>1045922631</v>
      </c>
      <c r="H112" s="185"/>
      <c r="I112" s="184">
        <f>SUM(I97+I101+I102+I108+I109+I110+I111)</f>
        <v>1059400275.6200001</v>
      </c>
      <c r="J112" s="186"/>
    </row>
    <row r="113" spans="1:10" ht="11.25">
      <c r="A113" s="110"/>
      <c r="B113" s="187" t="s">
        <v>50</v>
      </c>
      <c r="C113" s="188"/>
      <c r="D113" s="188"/>
      <c r="E113" s="188"/>
      <c r="F113" s="188"/>
      <c r="G113" s="188"/>
      <c r="H113" s="188"/>
      <c r="I113" s="188"/>
      <c r="J113" s="189"/>
    </row>
    <row r="114" spans="1:10" ht="11.25">
      <c r="A114" s="110"/>
      <c r="B114" s="212" t="s">
        <v>177</v>
      </c>
      <c r="C114" s="212"/>
      <c r="D114" s="212"/>
      <c r="E114" s="212"/>
      <c r="F114" s="7">
        <v>140</v>
      </c>
      <c r="G114" s="184">
        <f>G115+G116+G117+G118</f>
        <v>117220855</v>
      </c>
      <c r="H114" s="185"/>
      <c r="I114" s="184">
        <f>I115+I116+I117+I118</f>
        <v>82280191.52</v>
      </c>
      <c r="J114" s="186"/>
    </row>
    <row r="115" spans="1:10" ht="11.25">
      <c r="A115" s="110"/>
      <c r="B115" s="209" t="s">
        <v>51</v>
      </c>
      <c r="C115" s="209"/>
      <c r="D115" s="209"/>
      <c r="E115" s="209"/>
      <c r="F115" s="6">
        <v>150</v>
      </c>
      <c r="G115" s="131">
        <v>80050385</v>
      </c>
      <c r="H115" s="132"/>
      <c r="I115" s="131">
        <v>56622098.89</v>
      </c>
      <c r="J115" s="133"/>
    </row>
    <row r="116" spans="1:10" ht="11.25">
      <c r="A116" s="110"/>
      <c r="B116" s="209" t="s">
        <v>52</v>
      </c>
      <c r="C116" s="209"/>
      <c r="D116" s="209"/>
      <c r="E116" s="209"/>
      <c r="F116" s="6">
        <v>160</v>
      </c>
      <c r="G116" s="131">
        <v>23290035</v>
      </c>
      <c r="H116" s="132"/>
      <c r="I116" s="131">
        <v>21061219.11</v>
      </c>
      <c r="J116" s="133"/>
    </row>
    <row r="117" spans="1:10" ht="11.25">
      <c r="A117" s="110"/>
      <c r="B117" s="209" t="s">
        <v>53</v>
      </c>
      <c r="C117" s="209"/>
      <c r="D117" s="209"/>
      <c r="E117" s="209"/>
      <c r="F117" s="6">
        <v>170</v>
      </c>
      <c r="G117" s="131">
        <v>13880435</v>
      </c>
      <c r="H117" s="132"/>
      <c r="I117" s="131">
        <v>4596873.52</v>
      </c>
      <c r="J117" s="133"/>
    </row>
    <row r="118" spans="1:10" ht="11.25">
      <c r="A118" s="110"/>
      <c r="B118" s="209" t="s">
        <v>54</v>
      </c>
      <c r="C118" s="209"/>
      <c r="D118" s="209"/>
      <c r="E118" s="209"/>
      <c r="F118" s="6">
        <v>180</v>
      </c>
      <c r="G118" s="131"/>
      <c r="H118" s="132"/>
      <c r="I118" s="131"/>
      <c r="J118" s="133"/>
    </row>
    <row r="119" spans="1:10" ht="11.25">
      <c r="A119" s="110"/>
      <c r="B119" s="209" t="s">
        <v>55</v>
      </c>
      <c r="C119" s="209"/>
      <c r="D119" s="209"/>
      <c r="E119" s="209"/>
      <c r="F119" s="6">
        <v>190</v>
      </c>
      <c r="G119" s="131">
        <v>35618</v>
      </c>
      <c r="H119" s="132"/>
      <c r="I119" s="131">
        <v>170981.99</v>
      </c>
      <c r="J119" s="133"/>
    </row>
    <row r="120" spans="1:10" ht="11.25">
      <c r="A120" s="110"/>
      <c r="B120" s="209" t="s">
        <v>56</v>
      </c>
      <c r="C120" s="209"/>
      <c r="D120" s="209"/>
      <c r="E120" s="209"/>
      <c r="F120" s="6">
        <v>200</v>
      </c>
      <c r="G120" s="131">
        <v>39368722</v>
      </c>
      <c r="H120" s="132"/>
      <c r="I120" s="131">
        <v>55021810.44</v>
      </c>
      <c r="J120" s="133"/>
    </row>
    <row r="121" spans="1:10" ht="11.25">
      <c r="A121" s="110"/>
      <c r="B121" s="212" t="s">
        <v>178</v>
      </c>
      <c r="C121" s="212"/>
      <c r="D121" s="212"/>
      <c r="E121" s="212"/>
      <c r="F121" s="7">
        <v>210</v>
      </c>
      <c r="G121" s="184">
        <f>G123+G125+G126+G127+G128+G129+G130+G131+G132</f>
        <v>21179105</v>
      </c>
      <c r="H121" s="185"/>
      <c r="I121" s="184">
        <f>I123+I125+I126+I127+I128+I129+I130+I131+I132</f>
        <v>8416621.240000002</v>
      </c>
      <c r="J121" s="186"/>
    </row>
    <row r="122" spans="1:10" ht="11.25">
      <c r="A122" s="110"/>
      <c r="B122" s="209" t="s">
        <v>57</v>
      </c>
      <c r="C122" s="209"/>
      <c r="D122" s="209"/>
      <c r="E122" s="209"/>
      <c r="F122" s="6">
        <v>211</v>
      </c>
      <c r="G122" s="131"/>
      <c r="H122" s="132"/>
      <c r="I122" s="131"/>
      <c r="J122" s="133"/>
    </row>
    <row r="123" spans="1:10" ht="11.25">
      <c r="A123" s="110"/>
      <c r="B123" s="209" t="s">
        <v>58</v>
      </c>
      <c r="C123" s="209"/>
      <c r="D123" s="209"/>
      <c r="E123" s="209"/>
      <c r="F123" s="6">
        <v>220</v>
      </c>
      <c r="G123" s="131">
        <v>543669</v>
      </c>
      <c r="H123" s="132"/>
      <c r="I123" s="131">
        <v>676219.51</v>
      </c>
      <c r="J123" s="133"/>
    </row>
    <row r="124" spans="1:10" ht="11.25">
      <c r="A124" s="110"/>
      <c r="B124" s="209" t="s">
        <v>59</v>
      </c>
      <c r="C124" s="209"/>
      <c r="D124" s="209"/>
      <c r="E124" s="209"/>
      <c r="F124" s="6">
        <v>230</v>
      </c>
      <c r="G124" s="131"/>
      <c r="H124" s="132"/>
      <c r="I124" s="131"/>
      <c r="J124" s="133"/>
    </row>
    <row r="125" spans="1:10" ht="11.25">
      <c r="A125" s="110"/>
      <c r="B125" s="209" t="s">
        <v>60</v>
      </c>
      <c r="C125" s="209"/>
      <c r="D125" s="209"/>
      <c r="E125" s="209"/>
      <c r="F125" s="6">
        <v>240</v>
      </c>
      <c r="G125" s="131"/>
      <c r="H125" s="132"/>
      <c r="I125" s="131"/>
      <c r="J125" s="133"/>
    </row>
    <row r="126" spans="1:10" ht="11.25">
      <c r="A126" s="110"/>
      <c r="B126" s="209" t="s">
        <v>61</v>
      </c>
      <c r="C126" s="209"/>
      <c r="D126" s="209"/>
      <c r="E126" s="209"/>
      <c r="F126" s="6">
        <v>250</v>
      </c>
      <c r="G126" s="131">
        <v>55400</v>
      </c>
      <c r="H126" s="132"/>
      <c r="I126" s="131">
        <v>191417.4</v>
      </c>
      <c r="J126" s="133"/>
    </row>
    <row r="127" spans="1:10" ht="11.25">
      <c r="A127" s="110"/>
      <c r="B127" s="209" t="s">
        <v>62</v>
      </c>
      <c r="C127" s="209"/>
      <c r="D127" s="209"/>
      <c r="E127" s="209"/>
      <c r="F127" s="6">
        <v>260</v>
      </c>
      <c r="G127" s="131">
        <v>19814214</v>
      </c>
      <c r="H127" s="132"/>
      <c r="I127" s="131">
        <v>4575398.94</v>
      </c>
      <c r="J127" s="133"/>
    </row>
    <row r="128" spans="1:10" ht="11.25">
      <c r="A128" s="110"/>
      <c r="B128" s="209" t="s">
        <v>63</v>
      </c>
      <c r="C128" s="209"/>
      <c r="D128" s="209"/>
      <c r="E128" s="209"/>
      <c r="F128" s="6">
        <v>270</v>
      </c>
      <c r="G128" s="131">
        <v>311317</v>
      </c>
      <c r="H128" s="132"/>
      <c r="I128" s="131">
        <v>693344.94</v>
      </c>
      <c r="J128" s="133"/>
    </row>
    <row r="129" spans="1:10" ht="11.25">
      <c r="A129" s="110"/>
      <c r="B129" s="190" t="s">
        <v>64</v>
      </c>
      <c r="C129" s="190"/>
      <c r="D129" s="190"/>
      <c r="E129" s="190"/>
      <c r="F129" s="4">
        <v>280</v>
      </c>
      <c r="G129" s="131"/>
      <c r="H129" s="132"/>
      <c r="I129" s="131"/>
      <c r="J129" s="133"/>
    </row>
    <row r="130" spans="1:10" ht="11.25">
      <c r="A130" s="110"/>
      <c r="B130" s="190" t="s">
        <v>65</v>
      </c>
      <c r="C130" s="190"/>
      <c r="D130" s="190"/>
      <c r="E130" s="190"/>
      <c r="F130" s="4">
        <v>290</v>
      </c>
      <c r="G130" s="131"/>
      <c r="H130" s="132"/>
      <c r="I130" s="131"/>
      <c r="J130" s="133"/>
    </row>
    <row r="131" spans="1:10" ht="11.25">
      <c r="A131" s="110"/>
      <c r="B131" s="190" t="s">
        <v>66</v>
      </c>
      <c r="C131" s="190"/>
      <c r="D131" s="190"/>
      <c r="E131" s="190"/>
      <c r="F131" s="4">
        <v>300</v>
      </c>
      <c r="G131" s="131">
        <v>5747</v>
      </c>
      <c r="H131" s="132"/>
      <c r="I131" s="131">
        <v>7246.44</v>
      </c>
      <c r="J131" s="133"/>
    </row>
    <row r="132" spans="1:10" ht="11.25">
      <c r="A132" s="110"/>
      <c r="B132" s="190" t="s">
        <v>67</v>
      </c>
      <c r="C132" s="190"/>
      <c r="D132" s="190"/>
      <c r="E132" s="190"/>
      <c r="F132" s="4">
        <v>310</v>
      </c>
      <c r="G132" s="131">
        <v>448758</v>
      </c>
      <c r="H132" s="132"/>
      <c r="I132" s="131">
        <v>2272994.01</v>
      </c>
      <c r="J132" s="133"/>
    </row>
    <row r="133" spans="1:10" ht="11.25">
      <c r="A133" s="110"/>
      <c r="B133" s="202" t="s">
        <v>179</v>
      </c>
      <c r="C133" s="202"/>
      <c r="D133" s="202"/>
      <c r="E133" s="202"/>
      <c r="F133" s="4">
        <v>320</v>
      </c>
      <c r="G133" s="184">
        <f>G134+G135+G136+G137</f>
        <v>38834082</v>
      </c>
      <c r="H133" s="185"/>
      <c r="I133" s="184">
        <f>I134+I135+I136+I137</f>
        <v>43920714.870000005</v>
      </c>
      <c r="J133" s="186"/>
    </row>
    <row r="134" spans="1:10" ht="11.25">
      <c r="A134" s="110"/>
      <c r="B134" s="190" t="s">
        <v>68</v>
      </c>
      <c r="C134" s="190"/>
      <c r="D134" s="190"/>
      <c r="E134" s="190"/>
      <c r="F134" s="4">
        <v>330</v>
      </c>
      <c r="G134" s="131"/>
      <c r="H134" s="132"/>
      <c r="I134" s="131"/>
      <c r="J134" s="133"/>
    </row>
    <row r="135" spans="1:10" ht="11.25">
      <c r="A135" s="110"/>
      <c r="B135" s="190" t="s">
        <v>69</v>
      </c>
      <c r="C135" s="190"/>
      <c r="D135" s="190"/>
      <c r="E135" s="190"/>
      <c r="F135" s="4">
        <v>340</v>
      </c>
      <c r="G135" s="131">
        <v>25628487</v>
      </c>
      <c r="H135" s="132"/>
      <c r="I135" s="131">
        <v>38475530.25</v>
      </c>
      <c r="J135" s="133"/>
    </row>
    <row r="136" spans="1:10" ht="11.25">
      <c r="A136" s="110"/>
      <c r="B136" s="190" t="s">
        <v>70</v>
      </c>
      <c r="C136" s="190"/>
      <c r="D136" s="190"/>
      <c r="E136" s="190"/>
      <c r="F136" s="4">
        <v>350</v>
      </c>
      <c r="G136" s="131">
        <v>12621182</v>
      </c>
      <c r="H136" s="132"/>
      <c r="I136" s="131">
        <v>4684315.84</v>
      </c>
      <c r="J136" s="133"/>
    </row>
    <row r="137" spans="1:10" ht="11.25">
      <c r="A137" s="110"/>
      <c r="B137" s="190" t="s">
        <v>71</v>
      </c>
      <c r="C137" s="190"/>
      <c r="D137" s="190"/>
      <c r="E137" s="190"/>
      <c r="F137" s="4">
        <v>360</v>
      </c>
      <c r="G137" s="131">
        <v>584413</v>
      </c>
      <c r="H137" s="132"/>
      <c r="I137" s="131">
        <v>760868.78</v>
      </c>
      <c r="J137" s="133"/>
    </row>
    <row r="138" spans="1:10" ht="11.25">
      <c r="A138" s="110"/>
      <c r="B138" s="190" t="s">
        <v>72</v>
      </c>
      <c r="C138" s="190"/>
      <c r="D138" s="190"/>
      <c r="E138" s="190"/>
      <c r="F138" s="4">
        <v>370</v>
      </c>
      <c r="G138" s="131"/>
      <c r="H138" s="132"/>
      <c r="I138" s="131"/>
      <c r="J138" s="133"/>
    </row>
    <row r="139" spans="1:10" ht="11.25">
      <c r="A139" s="110"/>
      <c r="B139" s="190" t="s">
        <v>73</v>
      </c>
      <c r="C139" s="190"/>
      <c r="D139" s="190"/>
      <c r="E139" s="190"/>
      <c r="F139" s="4">
        <v>380</v>
      </c>
      <c r="G139" s="131">
        <v>173580</v>
      </c>
      <c r="H139" s="132"/>
      <c r="I139" s="131">
        <v>120872.8</v>
      </c>
      <c r="J139" s="133"/>
    </row>
    <row r="140" spans="1:10" ht="11.25">
      <c r="A140" s="110"/>
      <c r="B140" s="202" t="s">
        <v>180</v>
      </c>
      <c r="C140" s="202"/>
      <c r="D140" s="202"/>
      <c r="E140" s="202"/>
      <c r="F140" s="4">
        <v>390</v>
      </c>
      <c r="G140" s="184">
        <f>G114+G119+G120+G121+G133+G138+G139</f>
        <v>216811962</v>
      </c>
      <c r="H140" s="185"/>
      <c r="I140" s="184">
        <f>I114+I119+I120+I121+I133+I138+I139</f>
        <v>189931192.86</v>
      </c>
      <c r="J140" s="186"/>
    </row>
    <row r="141" spans="1:10" ht="11.25">
      <c r="A141" s="110"/>
      <c r="B141" s="202" t="s">
        <v>181</v>
      </c>
      <c r="C141" s="202"/>
      <c r="D141" s="202"/>
      <c r="E141" s="202"/>
      <c r="F141" s="4">
        <v>400</v>
      </c>
      <c r="G141" s="184">
        <f>G112+G140</f>
        <v>1262734593</v>
      </c>
      <c r="H141" s="185"/>
      <c r="I141" s="184">
        <f>I112+I140</f>
        <v>1249331468.48</v>
      </c>
      <c r="J141" s="186"/>
    </row>
    <row r="142" spans="1:10" ht="11.25">
      <c r="A142" s="110"/>
      <c r="B142" s="210" t="s">
        <v>74</v>
      </c>
      <c r="C142" s="210"/>
      <c r="D142" s="210"/>
      <c r="E142" s="210"/>
      <c r="F142" s="210"/>
      <c r="G142" s="210"/>
      <c r="H142" s="210"/>
      <c r="I142" s="210"/>
      <c r="J142" s="211"/>
    </row>
    <row r="143" spans="1:10" ht="11.25">
      <c r="A143" s="110"/>
      <c r="B143" s="187" t="s">
        <v>75</v>
      </c>
      <c r="C143" s="188"/>
      <c r="D143" s="188"/>
      <c r="E143" s="188"/>
      <c r="F143" s="188"/>
      <c r="G143" s="188"/>
      <c r="H143" s="188"/>
      <c r="I143" s="188"/>
      <c r="J143" s="189"/>
    </row>
    <row r="144" spans="1:10" ht="11.25">
      <c r="A144" s="110"/>
      <c r="B144" s="190" t="s">
        <v>76</v>
      </c>
      <c r="C144" s="190"/>
      <c r="D144" s="190"/>
      <c r="E144" s="190"/>
      <c r="F144" s="4">
        <v>410</v>
      </c>
      <c r="G144" s="131">
        <v>139837000</v>
      </c>
      <c r="H144" s="132"/>
      <c r="I144" s="131">
        <v>139837000</v>
      </c>
      <c r="J144" s="133"/>
    </row>
    <row r="145" spans="1:10" ht="11.25">
      <c r="A145" s="110"/>
      <c r="B145" s="190" t="s">
        <v>77</v>
      </c>
      <c r="C145" s="190"/>
      <c r="D145" s="190"/>
      <c r="E145" s="190"/>
      <c r="F145" s="4">
        <v>420</v>
      </c>
      <c r="G145" s="131">
        <v>6182936.87</v>
      </c>
      <c r="H145" s="132"/>
      <c r="I145" s="131">
        <v>6182936.87</v>
      </c>
      <c r="J145" s="132"/>
    </row>
    <row r="146" spans="1:10" ht="11.25">
      <c r="A146" s="110"/>
      <c r="B146" s="190" t="s">
        <v>78</v>
      </c>
      <c r="C146" s="190"/>
      <c r="D146" s="190"/>
      <c r="E146" s="190"/>
      <c r="F146" s="4">
        <v>430</v>
      </c>
      <c r="G146" s="131">
        <v>266454512.96</v>
      </c>
      <c r="H146" s="132"/>
      <c r="I146" s="131">
        <v>267031289.07</v>
      </c>
      <c r="J146" s="132"/>
    </row>
    <row r="147" spans="1:10" ht="11.25">
      <c r="A147" s="110"/>
      <c r="B147" s="190" t="s">
        <v>79</v>
      </c>
      <c r="C147" s="190"/>
      <c r="D147" s="190"/>
      <c r="E147" s="190"/>
      <c r="F147" s="4">
        <v>440</v>
      </c>
      <c r="G147" s="131"/>
      <c r="H147" s="132"/>
      <c r="I147" s="131"/>
      <c r="J147" s="133"/>
    </row>
    <row r="148" spans="1:10" ht="11.25">
      <c r="A148" s="110"/>
      <c r="B148" s="190" t="s">
        <v>80</v>
      </c>
      <c r="C148" s="190"/>
      <c r="D148" s="190"/>
      <c r="E148" s="190"/>
      <c r="F148" s="4">
        <v>450</v>
      </c>
      <c r="G148" s="131">
        <v>-157443729.61</v>
      </c>
      <c r="H148" s="132"/>
      <c r="I148" s="131">
        <v>-153461945.27</v>
      </c>
      <c r="J148" s="133"/>
    </row>
    <row r="149" spans="1:10" ht="11.25">
      <c r="A149" s="110"/>
      <c r="B149" s="190" t="s">
        <v>81</v>
      </c>
      <c r="C149" s="190"/>
      <c r="D149" s="190"/>
      <c r="E149" s="190"/>
      <c r="F149" s="4">
        <v>460</v>
      </c>
      <c r="G149" s="131">
        <v>1197.36</v>
      </c>
      <c r="H149" s="132"/>
      <c r="I149" s="131">
        <v>1197.36</v>
      </c>
      <c r="J149" s="133"/>
    </row>
    <row r="150" spans="1:10" ht="11.25">
      <c r="A150" s="110"/>
      <c r="B150" s="190" t="s">
        <v>82</v>
      </c>
      <c r="C150" s="190"/>
      <c r="D150" s="190"/>
      <c r="E150" s="190"/>
      <c r="F150" s="4">
        <v>470</v>
      </c>
      <c r="G150" s="131"/>
      <c r="H150" s="132"/>
      <c r="I150" s="131"/>
      <c r="J150" s="133"/>
    </row>
    <row r="151" spans="1:10" ht="11.25">
      <c r="A151" s="110"/>
      <c r="B151" s="202" t="s">
        <v>176</v>
      </c>
      <c r="C151" s="202"/>
      <c r="D151" s="202"/>
      <c r="E151" s="202"/>
      <c r="F151" s="5">
        <v>480</v>
      </c>
      <c r="G151" s="184">
        <f>SUM(G144,G145,G146,G147,G148,G149,G150)</f>
        <v>255031917.58000004</v>
      </c>
      <c r="H151" s="185"/>
      <c r="I151" s="184">
        <f>SUM(I144,I145,I146,I147,I148,I149,I150)</f>
        <v>259590478.03</v>
      </c>
      <c r="J151" s="186"/>
    </row>
    <row r="152" spans="1:10" ht="11.25">
      <c r="A152" s="110"/>
      <c r="B152" s="187" t="s">
        <v>83</v>
      </c>
      <c r="C152" s="188"/>
      <c r="D152" s="188"/>
      <c r="E152" s="188"/>
      <c r="F152" s="188"/>
      <c r="G152" s="188"/>
      <c r="H152" s="188"/>
      <c r="I152" s="188"/>
      <c r="J152" s="189"/>
    </row>
    <row r="153" spans="1:10" ht="11.25">
      <c r="A153" s="110"/>
      <c r="B153" s="205" t="s">
        <v>173</v>
      </c>
      <c r="C153" s="205"/>
      <c r="D153" s="205"/>
      <c r="E153" s="205"/>
      <c r="F153" s="5">
        <v>490</v>
      </c>
      <c r="G153" s="184">
        <f>SUM(G155,G157,G159,G158,G160,G161,G162,G163,G164)</f>
        <v>778631753.08</v>
      </c>
      <c r="H153" s="185"/>
      <c r="I153" s="184">
        <f>SUM(I155,I157,I159,I158,I160,I161,I162,I163,I164)</f>
        <v>752159511</v>
      </c>
      <c r="J153" s="186"/>
    </row>
    <row r="154" spans="1:10" ht="11.25">
      <c r="A154" s="110"/>
      <c r="B154" s="204" t="s">
        <v>84</v>
      </c>
      <c r="C154" s="204"/>
      <c r="D154" s="204"/>
      <c r="E154" s="204"/>
      <c r="F154" s="4">
        <v>491</v>
      </c>
      <c r="G154" s="131"/>
      <c r="H154" s="132"/>
      <c r="I154" s="131"/>
      <c r="J154" s="133"/>
    </row>
    <row r="155" spans="1:10" ht="11.25">
      <c r="A155" s="110"/>
      <c r="B155" s="204" t="s">
        <v>85</v>
      </c>
      <c r="C155" s="204"/>
      <c r="D155" s="204"/>
      <c r="E155" s="204"/>
      <c r="F155" s="4">
        <v>500</v>
      </c>
      <c r="G155" s="131"/>
      <c r="H155" s="132"/>
      <c r="I155" s="131"/>
      <c r="J155" s="133"/>
    </row>
    <row r="156" spans="1:10" ht="11.25">
      <c r="A156" s="110"/>
      <c r="B156" s="204" t="s">
        <v>86</v>
      </c>
      <c r="C156" s="204"/>
      <c r="D156" s="204"/>
      <c r="E156" s="204"/>
      <c r="F156" s="4">
        <v>510</v>
      </c>
      <c r="G156" s="131"/>
      <c r="H156" s="132"/>
      <c r="I156" s="131"/>
      <c r="J156" s="133"/>
    </row>
    <row r="157" spans="1:10" ht="11.25">
      <c r="A157" s="110"/>
      <c r="B157" s="204" t="s">
        <v>87</v>
      </c>
      <c r="C157" s="204"/>
      <c r="D157" s="204"/>
      <c r="E157" s="204"/>
      <c r="F157" s="4">
        <v>520</v>
      </c>
      <c r="G157" s="131"/>
      <c r="H157" s="132"/>
      <c r="I157" s="131"/>
      <c r="J157" s="133"/>
    </row>
    <row r="158" spans="1:10" ht="11.25">
      <c r="A158" s="110"/>
      <c r="B158" s="204" t="s">
        <v>88</v>
      </c>
      <c r="C158" s="204"/>
      <c r="D158" s="204"/>
      <c r="E158" s="204"/>
      <c r="F158" s="4">
        <v>530</v>
      </c>
      <c r="G158" s="131"/>
      <c r="H158" s="132"/>
      <c r="I158" s="131"/>
      <c r="J158" s="133"/>
    </row>
    <row r="159" spans="1:10" ht="11.25">
      <c r="A159" s="110"/>
      <c r="B159" s="204" t="s">
        <v>89</v>
      </c>
      <c r="C159" s="204"/>
      <c r="D159" s="204"/>
      <c r="E159" s="204"/>
      <c r="F159" s="4">
        <v>540</v>
      </c>
      <c r="G159" s="131"/>
      <c r="H159" s="132"/>
      <c r="I159" s="131"/>
      <c r="J159" s="133"/>
    </row>
    <row r="160" spans="1:10" ht="11.25">
      <c r="A160" s="110"/>
      <c r="B160" s="204" t="s">
        <v>90</v>
      </c>
      <c r="C160" s="204"/>
      <c r="D160" s="204"/>
      <c r="E160" s="204"/>
      <c r="F160" s="4">
        <v>550</v>
      </c>
      <c r="G160" s="131"/>
      <c r="H160" s="132"/>
      <c r="I160" s="131"/>
      <c r="J160" s="133"/>
    </row>
    <row r="161" spans="1:10" ht="11.25">
      <c r="A161" s="110"/>
      <c r="B161" s="206" t="s">
        <v>91</v>
      </c>
      <c r="C161" s="207"/>
      <c r="D161" s="207"/>
      <c r="E161" s="208"/>
      <c r="F161" s="4">
        <v>560</v>
      </c>
      <c r="G161" s="131"/>
      <c r="H161" s="132"/>
      <c r="I161" s="131"/>
      <c r="J161" s="133"/>
    </row>
    <row r="162" spans="1:10" ht="11.25">
      <c r="A162" s="110"/>
      <c r="B162" s="206" t="s">
        <v>92</v>
      </c>
      <c r="C162" s="207"/>
      <c r="D162" s="207"/>
      <c r="E162" s="208"/>
      <c r="F162" s="4">
        <v>570</v>
      </c>
      <c r="G162" s="131">
        <v>155464249</v>
      </c>
      <c r="H162" s="132"/>
      <c r="I162" s="131">
        <v>85485836</v>
      </c>
      <c r="J162" s="133"/>
    </row>
    <row r="163" spans="1:10" ht="11.25">
      <c r="A163" s="110"/>
      <c r="B163" s="206" t="s">
        <v>93</v>
      </c>
      <c r="C163" s="207"/>
      <c r="D163" s="207"/>
      <c r="E163" s="208"/>
      <c r="F163" s="4">
        <v>580</v>
      </c>
      <c r="G163" s="131">
        <v>623167504.08</v>
      </c>
      <c r="H163" s="132"/>
      <c r="I163" s="131">
        <v>666673675</v>
      </c>
      <c r="J163" s="133"/>
    </row>
    <row r="164" spans="1:10" ht="11.25">
      <c r="A164" s="110"/>
      <c r="B164" s="204" t="s">
        <v>94</v>
      </c>
      <c r="C164" s="204"/>
      <c r="D164" s="204"/>
      <c r="E164" s="204"/>
      <c r="F164" s="4">
        <v>590</v>
      </c>
      <c r="G164" s="194"/>
      <c r="H164" s="196"/>
      <c r="I164" s="194"/>
      <c r="J164" s="195"/>
    </row>
    <row r="165" spans="1:10" ht="18.75" customHeight="1">
      <c r="A165" s="110"/>
      <c r="B165" s="205" t="s">
        <v>114</v>
      </c>
      <c r="C165" s="205"/>
      <c r="D165" s="205"/>
      <c r="E165" s="205"/>
      <c r="F165" s="5">
        <v>600</v>
      </c>
      <c r="G165" s="184">
        <f>SUM(G168,G170,G171,G172,G173,G174,G175,G176,G177,G178,G179,G180,G181,G182,G183)</f>
        <v>229070922.33999997</v>
      </c>
      <c r="H165" s="185"/>
      <c r="I165" s="184">
        <f>I168+I170+I171+I172+I173+I174+I175+I176+I177+I178+I179+I180+I181+I182+I183</f>
        <v>237581479.45</v>
      </c>
      <c r="J165" s="186"/>
    </row>
    <row r="166" spans="1:10" ht="19.5" customHeight="1">
      <c r="A166" s="110"/>
      <c r="B166" s="204" t="s">
        <v>95</v>
      </c>
      <c r="C166" s="204"/>
      <c r="D166" s="204"/>
      <c r="E166" s="204"/>
      <c r="F166" s="5">
        <v>601</v>
      </c>
      <c r="G166" s="184">
        <f>SUM(G168,G170,G172,G174,G175,G176,G177,G178,G179,G183)</f>
        <v>98853465.33999999</v>
      </c>
      <c r="H166" s="185"/>
      <c r="I166" s="184">
        <f>SUM(I168,I170,I172,I174,I175,I176,I177,I178,I179,I183)</f>
        <v>103969794.09</v>
      </c>
      <c r="J166" s="186"/>
    </row>
    <row r="167" spans="1:10" ht="11.25">
      <c r="A167" s="110"/>
      <c r="B167" s="204" t="s">
        <v>96</v>
      </c>
      <c r="C167" s="204"/>
      <c r="D167" s="204"/>
      <c r="E167" s="204"/>
      <c r="F167" s="4">
        <v>602</v>
      </c>
      <c r="G167" s="131"/>
      <c r="H167" s="132"/>
      <c r="I167" s="131"/>
      <c r="J167" s="133"/>
    </row>
    <row r="168" spans="1:10" ht="11.25">
      <c r="A168" s="110"/>
      <c r="B168" s="204" t="s">
        <v>97</v>
      </c>
      <c r="C168" s="204"/>
      <c r="D168" s="204"/>
      <c r="E168" s="204"/>
      <c r="F168" s="4">
        <v>610</v>
      </c>
      <c r="G168" s="131">
        <v>61572829.38</v>
      </c>
      <c r="H168" s="132"/>
      <c r="I168" s="131">
        <v>48036265</v>
      </c>
      <c r="J168" s="133"/>
    </row>
    <row r="169" spans="1:10" ht="11.25">
      <c r="A169" s="110"/>
      <c r="B169" s="204" t="s">
        <v>98</v>
      </c>
      <c r="C169" s="204"/>
      <c r="D169" s="204"/>
      <c r="E169" s="204"/>
      <c r="F169" s="4">
        <v>620</v>
      </c>
      <c r="G169" s="131"/>
      <c r="H169" s="132"/>
      <c r="I169" s="131"/>
      <c r="J169" s="133"/>
    </row>
    <row r="170" spans="1:10" ht="11.25">
      <c r="A170" s="110"/>
      <c r="B170" s="190" t="s">
        <v>99</v>
      </c>
      <c r="C170" s="190"/>
      <c r="D170" s="190"/>
      <c r="E170" s="190"/>
      <c r="F170" s="4">
        <v>630</v>
      </c>
      <c r="G170" s="131"/>
      <c r="H170" s="132"/>
      <c r="I170" s="131"/>
      <c r="J170" s="133"/>
    </row>
    <row r="171" spans="1:10" ht="11.25">
      <c r="A171" s="110"/>
      <c r="B171" s="190" t="s">
        <v>100</v>
      </c>
      <c r="C171" s="190"/>
      <c r="D171" s="190"/>
      <c r="E171" s="190"/>
      <c r="F171" s="4">
        <v>640</v>
      </c>
      <c r="G171" s="131"/>
      <c r="H171" s="132"/>
      <c r="I171" s="131"/>
      <c r="J171" s="133"/>
    </row>
    <row r="172" spans="1:10" ht="11.25">
      <c r="A172" s="110"/>
      <c r="B172" s="190" t="s">
        <v>101</v>
      </c>
      <c r="C172" s="190"/>
      <c r="D172" s="190"/>
      <c r="E172" s="190"/>
      <c r="F172" s="4">
        <v>650</v>
      </c>
      <c r="G172" s="131"/>
      <c r="H172" s="132"/>
      <c r="I172" s="131"/>
      <c r="J172" s="133"/>
    </row>
    <row r="173" spans="1:10" ht="11.25">
      <c r="A173" s="110"/>
      <c r="B173" s="190" t="s">
        <v>102</v>
      </c>
      <c r="C173" s="190"/>
      <c r="D173" s="190"/>
      <c r="E173" s="190"/>
      <c r="F173" s="4">
        <v>660</v>
      </c>
      <c r="G173" s="131"/>
      <c r="H173" s="132"/>
      <c r="I173" s="131"/>
      <c r="J173" s="133"/>
    </row>
    <row r="174" spans="1:10" ht="11.25">
      <c r="A174" s="110"/>
      <c r="B174" s="190" t="s">
        <v>103</v>
      </c>
      <c r="C174" s="190"/>
      <c r="D174" s="190"/>
      <c r="E174" s="190"/>
      <c r="F174" s="4">
        <v>670</v>
      </c>
      <c r="G174" s="131">
        <v>35233488</v>
      </c>
      <c r="H174" s="132"/>
      <c r="I174" s="131">
        <v>52780684</v>
      </c>
      <c r="J174" s="133"/>
    </row>
    <row r="175" spans="1:10" ht="11.25">
      <c r="A175" s="110"/>
      <c r="B175" s="190" t="s">
        <v>104</v>
      </c>
      <c r="C175" s="190"/>
      <c r="D175" s="190"/>
      <c r="E175" s="190"/>
      <c r="F175" s="4">
        <v>680</v>
      </c>
      <c r="G175" s="131"/>
      <c r="H175" s="132"/>
      <c r="I175" s="131">
        <v>1761</v>
      </c>
      <c r="J175" s="133"/>
    </row>
    <row r="176" spans="1:10" ht="11.25">
      <c r="A176" s="110"/>
      <c r="B176" s="190" t="s">
        <v>105</v>
      </c>
      <c r="C176" s="190"/>
      <c r="D176" s="190"/>
      <c r="E176" s="190"/>
      <c r="F176" s="4">
        <v>690</v>
      </c>
      <c r="G176" s="131"/>
      <c r="H176" s="132"/>
      <c r="I176" s="131"/>
      <c r="J176" s="133"/>
    </row>
    <row r="177" spans="1:10" ht="11.25">
      <c r="A177" s="110"/>
      <c r="B177" s="190" t="s">
        <v>106</v>
      </c>
      <c r="C177" s="190"/>
      <c r="D177" s="190"/>
      <c r="E177" s="190"/>
      <c r="F177" s="4">
        <v>700</v>
      </c>
      <c r="G177" s="131">
        <v>28749.35</v>
      </c>
      <c r="H177" s="132"/>
      <c r="I177" s="131">
        <v>1316311.48</v>
      </c>
      <c r="J177" s="133"/>
    </row>
    <row r="178" spans="1:10" ht="11.25">
      <c r="A178" s="110"/>
      <c r="B178" s="190" t="s">
        <v>107</v>
      </c>
      <c r="C178" s="190"/>
      <c r="D178" s="190"/>
      <c r="E178" s="190"/>
      <c r="F178" s="4">
        <v>710</v>
      </c>
      <c r="G178" s="131"/>
      <c r="H178" s="132"/>
      <c r="I178" s="131"/>
      <c r="J178" s="133"/>
    </row>
    <row r="179" spans="1:10" ht="11.25">
      <c r="A179" s="110"/>
      <c r="B179" s="190" t="s">
        <v>108</v>
      </c>
      <c r="C179" s="190"/>
      <c r="D179" s="190"/>
      <c r="E179" s="190"/>
      <c r="F179" s="4">
        <v>720</v>
      </c>
      <c r="G179" s="131">
        <v>407498.36</v>
      </c>
      <c r="H179" s="132"/>
      <c r="I179" s="131">
        <v>518215.61</v>
      </c>
      <c r="J179" s="133"/>
    </row>
    <row r="180" spans="1:10" ht="11.25">
      <c r="A180" s="110"/>
      <c r="B180" s="190" t="s">
        <v>109</v>
      </c>
      <c r="C180" s="190"/>
      <c r="D180" s="190"/>
      <c r="E180" s="190"/>
      <c r="F180" s="4">
        <v>730</v>
      </c>
      <c r="G180" s="131"/>
      <c r="H180" s="132"/>
      <c r="I180" s="131"/>
      <c r="J180" s="133"/>
    </row>
    <row r="181" spans="1:10" ht="11.25">
      <c r="A181" s="110"/>
      <c r="B181" s="190" t="s">
        <v>110</v>
      </c>
      <c r="C181" s="190"/>
      <c r="D181" s="190"/>
      <c r="E181" s="190"/>
      <c r="F181" s="4">
        <v>740</v>
      </c>
      <c r="G181" s="131"/>
      <c r="H181" s="132"/>
      <c r="I181" s="131"/>
      <c r="J181" s="133"/>
    </row>
    <row r="182" spans="1:10" ht="11.25">
      <c r="A182" s="110"/>
      <c r="B182" s="190" t="s">
        <v>111</v>
      </c>
      <c r="C182" s="190"/>
      <c r="D182" s="190"/>
      <c r="E182" s="190"/>
      <c r="F182" s="4">
        <v>750</v>
      </c>
      <c r="G182" s="131">
        <v>130217457</v>
      </c>
      <c r="H182" s="132"/>
      <c r="I182" s="131">
        <v>133611685.36</v>
      </c>
      <c r="J182" s="133"/>
    </row>
    <row r="183" spans="1:10" ht="11.25">
      <c r="A183" s="110"/>
      <c r="B183" s="190" t="s">
        <v>112</v>
      </c>
      <c r="C183" s="190"/>
      <c r="D183" s="190"/>
      <c r="E183" s="190"/>
      <c r="F183" s="4">
        <v>760</v>
      </c>
      <c r="G183" s="131">
        <v>1610900.25</v>
      </c>
      <c r="H183" s="132"/>
      <c r="I183" s="131">
        <v>1316557</v>
      </c>
      <c r="J183" s="133"/>
    </row>
    <row r="184" spans="1:10" ht="11.25">
      <c r="A184" s="110"/>
      <c r="B184" s="202" t="s">
        <v>174</v>
      </c>
      <c r="C184" s="202"/>
      <c r="D184" s="202"/>
      <c r="E184" s="202"/>
      <c r="F184" s="5">
        <v>770</v>
      </c>
      <c r="G184" s="184">
        <f>G153+G165</f>
        <v>1007702675.4200001</v>
      </c>
      <c r="H184" s="185"/>
      <c r="I184" s="184">
        <f>I153+I165</f>
        <v>989740990.45</v>
      </c>
      <c r="J184" s="186"/>
    </row>
    <row r="185" spans="1:10" ht="12" thickBot="1">
      <c r="A185" s="130"/>
      <c r="B185" s="203" t="s">
        <v>175</v>
      </c>
      <c r="C185" s="203"/>
      <c r="D185" s="203"/>
      <c r="E185" s="203"/>
      <c r="F185" s="18">
        <v>780</v>
      </c>
      <c r="G185" s="191">
        <f>G151+G184</f>
        <v>1262734593</v>
      </c>
      <c r="H185" s="193"/>
      <c r="I185" s="191">
        <f>I151+I184</f>
        <v>1249331468.48</v>
      </c>
      <c r="J185" s="192"/>
    </row>
    <row r="186" spans="1:10" ht="11.25">
      <c r="A186" s="178">
        <v>12</v>
      </c>
      <c r="B186" s="128" t="s">
        <v>152</v>
      </c>
      <c r="C186" s="128"/>
      <c r="D186" s="128"/>
      <c r="E186" s="128"/>
      <c r="F186" s="128"/>
      <c r="G186" s="128"/>
      <c r="H186" s="128"/>
      <c r="I186" s="128"/>
      <c r="J186" s="129"/>
    </row>
    <row r="187" spans="1:10" ht="11.25">
      <c r="A187" s="179"/>
      <c r="B187" s="201" t="s">
        <v>145</v>
      </c>
      <c r="C187" s="201"/>
      <c r="D187" s="201"/>
      <c r="E187" s="201"/>
      <c r="F187" s="106" t="s">
        <v>146</v>
      </c>
      <c r="G187" s="238" t="s">
        <v>150</v>
      </c>
      <c r="H187" s="238"/>
      <c r="I187" s="238" t="s">
        <v>151</v>
      </c>
      <c r="J187" s="239"/>
    </row>
    <row r="188" spans="1:10" ht="21">
      <c r="A188" s="179"/>
      <c r="B188" s="201"/>
      <c r="C188" s="201"/>
      <c r="D188" s="201"/>
      <c r="E188" s="201"/>
      <c r="F188" s="106"/>
      <c r="G188" s="12" t="s">
        <v>143</v>
      </c>
      <c r="H188" s="12" t="s">
        <v>144</v>
      </c>
      <c r="I188" s="12" t="s">
        <v>143</v>
      </c>
      <c r="J188" s="16" t="s">
        <v>144</v>
      </c>
    </row>
    <row r="189" spans="1:10" ht="11.25">
      <c r="A189" s="179"/>
      <c r="B189" s="190" t="s">
        <v>116</v>
      </c>
      <c r="C189" s="190"/>
      <c r="D189" s="190"/>
      <c r="E189" s="190"/>
      <c r="F189" s="9">
        <v>10</v>
      </c>
      <c r="G189" s="41">
        <v>442794508.5</v>
      </c>
      <c r="H189" s="41" t="s">
        <v>115</v>
      </c>
      <c r="I189" s="41">
        <v>381395617.23</v>
      </c>
      <c r="J189" s="42" t="s">
        <v>115</v>
      </c>
    </row>
    <row r="190" spans="1:10" ht="11.25">
      <c r="A190" s="179"/>
      <c r="B190" s="190" t="s">
        <v>117</v>
      </c>
      <c r="C190" s="190"/>
      <c r="D190" s="190"/>
      <c r="E190" s="190"/>
      <c r="F190" s="9">
        <v>20</v>
      </c>
      <c r="G190" s="41" t="s">
        <v>115</v>
      </c>
      <c r="H190" s="41">
        <v>353173450.95</v>
      </c>
      <c r="I190" s="41" t="s">
        <v>115</v>
      </c>
      <c r="J190" s="42">
        <v>277238139</v>
      </c>
    </row>
    <row r="191" spans="1:10" ht="11.25">
      <c r="A191" s="179"/>
      <c r="B191" s="190" t="s">
        <v>118</v>
      </c>
      <c r="C191" s="190"/>
      <c r="D191" s="190"/>
      <c r="E191" s="190"/>
      <c r="F191" s="2">
        <v>30</v>
      </c>
      <c r="G191" s="43">
        <f>G189-H190</f>
        <v>89621057.55000001</v>
      </c>
      <c r="H191" s="40">
        <v>0</v>
      </c>
      <c r="I191" s="43">
        <f>I189-J190</f>
        <v>104157478.23000002</v>
      </c>
      <c r="J191" s="44">
        <v>0</v>
      </c>
    </row>
    <row r="192" spans="1:10" ht="11.25">
      <c r="A192" s="179"/>
      <c r="B192" s="190" t="s">
        <v>119</v>
      </c>
      <c r="C192" s="190"/>
      <c r="D192" s="190"/>
      <c r="E192" s="190"/>
      <c r="F192" s="2">
        <v>40</v>
      </c>
      <c r="G192" s="40" t="s">
        <v>115</v>
      </c>
      <c r="H192" s="43">
        <f>SUM(H193:H196)</f>
        <v>54538744.64</v>
      </c>
      <c r="I192" s="40" t="s">
        <v>115</v>
      </c>
      <c r="J192" s="45">
        <f>SUM(J193:J196)</f>
        <v>47087537.3</v>
      </c>
    </row>
    <row r="193" spans="1:10" ht="11.25">
      <c r="A193" s="179"/>
      <c r="B193" s="190" t="s">
        <v>120</v>
      </c>
      <c r="C193" s="190"/>
      <c r="D193" s="190"/>
      <c r="E193" s="190"/>
      <c r="F193" s="9">
        <v>50</v>
      </c>
      <c r="G193" s="40" t="s">
        <v>115</v>
      </c>
      <c r="H193" s="40">
        <v>42282.82</v>
      </c>
      <c r="I193" s="40" t="s">
        <v>115</v>
      </c>
      <c r="J193" s="44">
        <v>269923.06</v>
      </c>
    </row>
    <row r="194" spans="1:10" ht="11.25">
      <c r="A194" s="179"/>
      <c r="B194" s="190" t="s">
        <v>121</v>
      </c>
      <c r="C194" s="190"/>
      <c r="D194" s="190"/>
      <c r="E194" s="190"/>
      <c r="F194" s="9">
        <v>60</v>
      </c>
      <c r="G194" s="40" t="s">
        <v>115</v>
      </c>
      <c r="H194" s="40">
        <v>23743863.61</v>
      </c>
      <c r="I194" s="40" t="s">
        <v>115</v>
      </c>
      <c r="J194" s="44">
        <v>21681640.57</v>
      </c>
    </row>
    <row r="195" spans="1:10" ht="11.25">
      <c r="A195" s="179"/>
      <c r="B195" s="190" t="s">
        <v>122</v>
      </c>
      <c r="C195" s="190"/>
      <c r="D195" s="190"/>
      <c r="E195" s="190"/>
      <c r="F195" s="9">
        <v>70</v>
      </c>
      <c r="G195" s="40" t="s">
        <v>115</v>
      </c>
      <c r="H195" s="40">
        <v>30752598.21</v>
      </c>
      <c r="I195" s="40" t="s">
        <v>115</v>
      </c>
      <c r="J195" s="44">
        <v>25135973.67</v>
      </c>
    </row>
    <row r="196" spans="1:10" ht="11.25">
      <c r="A196" s="179"/>
      <c r="B196" s="190" t="s">
        <v>123</v>
      </c>
      <c r="C196" s="190"/>
      <c r="D196" s="190"/>
      <c r="E196" s="190"/>
      <c r="F196" s="9">
        <v>80</v>
      </c>
      <c r="G196" s="40" t="s">
        <v>115</v>
      </c>
      <c r="H196" s="40" t="s">
        <v>115</v>
      </c>
      <c r="I196" s="40" t="s">
        <v>115</v>
      </c>
      <c r="J196" s="44" t="s">
        <v>115</v>
      </c>
    </row>
    <row r="197" spans="1:10" ht="11.25">
      <c r="A197" s="179"/>
      <c r="B197" s="190" t="s">
        <v>124</v>
      </c>
      <c r="C197" s="190"/>
      <c r="D197" s="190"/>
      <c r="E197" s="190"/>
      <c r="F197" s="9">
        <v>90</v>
      </c>
      <c r="G197" s="40">
        <v>1644305.76</v>
      </c>
      <c r="H197" s="40" t="s">
        <v>115</v>
      </c>
      <c r="I197" s="40">
        <v>11843686.68</v>
      </c>
      <c r="J197" s="44" t="s">
        <v>115</v>
      </c>
    </row>
    <row r="198" spans="1:10" ht="11.25">
      <c r="A198" s="179"/>
      <c r="B198" s="190" t="s">
        <v>125</v>
      </c>
      <c r="C198" s="190"/>
      <c r="D198" s="190"/>
      <c r="E198" s="190"/>
      <c r="F198" s="2">
        <v>100</v>
      </c>
      <c r="G198" s="43">
        <f>G191-H192+G197</f>
        <v>36726618.67000001</v>
      </c>
      <c r="H198" s="43">
        <v>0</v>
      </c>
      <c r="I198" s="43">
        <f>I191-J192+I197</f>
        <v>68913627.61000001</v>
      </c>
      <c r="J198" s="45">
        <v>0</v>
      </c>
    </row>
    <row r="199" spans="1:10" ht="11.25">
      <c r="A199" s="179"/>
      <c r="B199" s="190" t="s">
        <v>126</v>
      </c>
      <c r="C199" s="190"/>
      <c r="D199" s="190"/>
      <c r="E199" s="190"/>
      <c r="F199" s="2">
        <v>110</v>
      </c>
      <c r="G199" s="43">
        <f>G200+G201+G202+G203+G204</f>
        <v>43738672.08</v>
      </c>
      <c r="H199" s="43" t="s">
        <v>115</v>
      </c>
      <c r="I199" s="43">
        <f>I200+I201+I202+I203+I204</f>
        <v>4538202.58</v>
      </c>
      <c r="J199" s="45" t="s">
        <v>115</v>
      </c>
    </row>
    <row r="200" spans="1:10" ht="11.25">
      <c r="A200" s="179"/>
      <c r="B200" s="190" t="s">
        <v>127</v>
      </c>
      <c r="C200" s="190"/>
      <c r="D200" s="190"/>
      <c r="E200" s="190"/>
      <c r="F200" s="9">
        <v>120</v>
      </c>
      <c r="G200" s="40"/>
      <c r="H200" s="40" t="s">
        <v>115</v>
      </c>
      <c r="I200" s="40"/>
      <c r="J200" s="44" t="s">
        <v>115</v>
      </c>
    </row>
    <row r="201" spans="1:10" ht="11.25">
      <c r="A201" s="179"/>
      <c r="B201" s="190" t="s">
        <v>128</v>
      </c>
      <c r="C201" s="190"/>
      <c r="D201" s="190"/>
      <c r="E201" s="190"/>
      <c r="F201" s="9">
        <v>130</v>
      </c>
      <c r="G201" s="40">
        <v>202881.04</v>
      </c>
      <c r="H201" s="40" t="s">
        <v>115</v>
      </c>
      <c r="I201" s="40"/>
      <c r="J201" s="44" t="s">
        <v>115</v>
      </c>
    </row>
    <row r="202" spans="1:10" ht="11.25">
      <c r="A202" s="179"/>
      <c r="B202" s="190" t="s">
        <v>129</v>
      </c>
      <c r="C202" s="190"/>
      <c r="D202" s="190"/>
      <c r="E202" s="190"/>
      <c r="F202" s="9">
        <v>140</v>
      </c>
      <c r="G202" s="40"/>
      <c r="H202" s="40" t="s">
        <v>115</v>
      </c>
      <c r="I202" s="40"/>
      <c r="J202" s="44" t="s">
        <v>115</v>
      </c>
    </row>
    <row r="203" spans="1:10" ht="11.25">
      <c r="A203" s="179"/>
      <c r="B203" s="190" t="s">
        <v>130</v>
      </c>
      <c r="C203" s="190"/>
      <c r="D203" s="190"/>
      <c r="E203" s="190"/>
      <c r="F203" s="9">
        <v>150</v>
      </c>
      <c r="G203" s="40">
        <v>43535791.04</v>
      </c>
      <c r="H203" s="40" t="s">
        <v>115</v>
      </c>
      <c r="I203" s="40">
        <v>4538202.58</v>
      </c>
      <c r="J203" s="44" t="s">
        <v>115</v>
      </c>
    </row>
    <row r="204" spans="1:10" ht="11.25">
      <c r="A204" s="179"/>
      <c r="B204" s="190" t="s">
        <v>131</v>
      </c>
      <c r="C204" s="190"/>
      <c r="D204" s="190"/>
      <c r="E204" s="190"/>
      <c r="F204" s="9">
        <v>160</v>
      </c>
      <c r="G204" s="40"/>
      <c r="H204" s="40" t="s">
        <v>115</v>
      </c>
      <c r="I204" s="40"/>
      <c r="J204" s="44" t="s">
        <v>115</v>
      </c>
    </row>
    <row r="205" spans="1:10" ht="11.25">
      <c r="A205" s="179"/>
      <c r="B205" s="190" t="s">
        <v>132</v>
      </c>
      <c r="C205" s="190"/>
      <c r="D205" s="190"/>
      <c r="E205" s="190"/>
      <c r="F205" s="2">
        <v>170</v>
      </c>
      <c r="G205" s="43" t="s">
        <v>115</v>
      </c>
      <c r="H205" s="43">
        <f>SUM(H206:H209)</f>
        <v>78937852.94</v>
      </c>
      <c r="I205" s="43" t="s">
        <v>343</v>
      </c>
      <c r="J205" s="45">
        <f>SUM(J206:J209)</f>
        <v>69393675.75</v>
      </c>
    </row>
    <row r="206" spans="1:10" ht="11.25">
      <c r="A206" s="179"/>
      <c r="B206" s="190" t="s">
        <v>133</v>
      </c>
      <c r="C206" s="190"/>
      <c r="D206" s="190"/>
      <c r="E206" s="190"/>
      <c r="F206" s="9">
        <v>180</v>
      </c>
      <c r="G206" s="40"/>
      <c r="H206" s="40">
        <v>8719561.75</v>
      </c>
      <c r="I206" s="40"/>
      <c r="J206" s="44">
        <v>7100512.05</v>
      </c>
    </row>
    <row r="207" spans="1:10" ht="11.25">
      <c r="A207" s="179"/>
      <c r="B207" s="190" t="s">
        <v>134</v>
      </c>
      <c r="C207" s="190"/>
      <c r="D207" s="190"/>
      <c r="E207" s="190"/>
      <c r="F207" s="9">
        <v>190</v>
      </c>
      <c r="G207" s="40" t="s">
        <v>115</v>
      </c>
      <c r="H207" s="40"/>
      <c r="I207" s="40" t="s">
        <v>115</v>
      </c>
      <c r="J207" s="44"/>
    </row>
    <row r="208" spans="1:10" ht="11.25">
      <c r="A208" s="179"/>
      <c r="B208" s="190" t="s">
        <v>135</v>
      </c>
      <c r="C208" s="190"/>
      <c r="D208" s="190"/>
      <c r="E208" s="190"/>
      <c r="F208" s="9">
        <v>200</v>
      </c>
      <c r="G208" s="40" t="s">
        <v>115</v>
      </c>
      <c r="H208" s="40">
        <v>70218291.19</v>
      </c>
      <c r="I208" s="40"/>
      <c r="J208" s="44">
        <v>62293163.7</v>
      </c>
    </row>
    <row r="209" spans="1:10" ht="11.25">
      <c r="A209" s="179"/>
      <c r="B209" s="190" t="s">
        <v>136</v>
      </c>
      <c r="C209" s="190"/>
      <c r="D209" s="190"/>
      <c r="E209" s="190"/>
      <c r="F209" s="9">
        <v>210</v>
      </c>
      <c r="G209" s="40" t="s">
        <v>115</v>
      </c>
      <c r="H209" s="40"/>
      <c r="I209" s="40"/>
      <c r="J209" s="44"/>
    </row>
    <row r="210" spans="1:10" ht="11.25">
      <c r="A210" s="179"/>
      <c r="B210" s="190" t="s">
        <v>137</v>
      </c>
      <c r="C210" s="190"/>
      <c r="D210" s="190"/>
      <c r="E210" s="190"/>
      <c r="F210" s="2">
        <v>220</v>
      </c>
      <c r="G210" s="43">
        <f>G198+G199-H205</f>
        <v>1527437.8100000024</v>
      </c>
      <c r="H210" s="43">
        <v>0</v>
      </c>
      <c r="I210" s="43">
        <f>I198+I199-J205</f>
        <v>4058154.4400000125</v>
      </c>
      <c r="J210" s="45">
        <v>0</v>
      </c>
    </row>
    <row r="211" spans="1:10" ht="11.25">
      <c r="A211" s="179"/>
      <c r="B211" s="190" t="s">
        <v>138</v>
      </c>
      <c r="C211" s="190"/>
      <c r="D211" s="190"/>
      <c r="E211" s="190"/>
      <c r="F211" s="9">
        <v>230</v>
      </c>
      <c r="G211" s="40"/>
      <c r="H211" s="40"/>
      <c r="I211" s="40"/>
      <c r="J211" s="44"/>
    </row>
    <row r="212" spans="1:10" ht="11.25">
      <c r="A212" s="179"/>
      <c r="B212" s="190" t="s">
        <v>139</v>
      </c>
      <c r="C212" s="190"/>
      <c r="D212" s="190"/>
      <c r="E212" s="190"/>
      <c r="F212" s="2">
        <v>240</v>
      </c>
      <c r="G212" s="43">
        <f>G210+G211-H211</f>
        <v>1527437.8100000024</v>
      </c>
      <c r="H212" s="40" t="s">
        <v>115</v>
      </c>
      <c r="I212" s="43">
        <f>I210+I211-J211</f>
        <v>4058154.4400000125</v>
      </c>
      <c r="J212" s="44"/>
    </row>
    <row r="213" spans="1:10" ht="11.25">
      <c r="A213" s="179"/>
      <c r="B213" s="190" t="s">
        <v>140</v>
      </c>
      <c r="C213" s="190"/>
      <c r="D213" s="190"/>
      <c r="E213" s="190"/>
      <c r="F213" s="9">
        <v>250</v>
      </c>
      <c r="G213" s="40" t="s">
        <v>115</v>
      </c>
      <c r="H213" s="40"/>
      <c r="I213" s="40" t="s">
        <v>115</v>
      </c>
      <c r="J213" s="44"/>
    </row>
    <row r="214" spans="1:10" ht="11.25">
      <c r="A214" s="179"/>
      <c r="B214" s="190" t="s">
        <v>141</v>
      </c>
      <c r="C214" s="190"/>
      <c r="D214" s="190"/>
      <c r="E214" s="190"/>
      <c r="F214" s="9">
        <v>260</v>
      </c>
      <c r="G214" s="40" t="s">
        <v>115</v>
      </c>
      <c r="H214" s="40"/>
      <c r="I214" s="40" t="s">
        <v>115</v>
      </c>
      <c r="J214" s="44"/>
    </row>
    <row r="215" spans="1:10" ht="12" thickBot="1">
      <c r="A215" s="180"/>
      <c r="B215" s="200" t="s">
        <v>142</v>
      </c>
      <c r="C215" s="200"/>
      <c r="D215" s="200"/>
      <c r="E215" s="200"/>
      <c r="F215" s="17">
        <v>270</v>
      </c>
      <c r="G215" s="46">
        <f>G212-H213-H214</f>
        <v>1527437.8100000024</v>
      </c>
      <c r="H215" s="46">
        <v>0</v>
      </c>
      <c r="I215" s="46">
        <f>I212-J213-J214</f>
        <v>4058154.4400000125</v>
      </c>
      <c r="J215" s="47">
        <v>0</v>
      </c>
    </row>
    <row r="216" spans="1:10" ht="11.25">
      <c r="A216" s="126">
        <v>13</v>
      </c>
      <c r="B216" s="127" t="s">
        <v>213</v>
      </c>
      <c r="C216" s="128"/>
      <c r="D216" s="128"/>
      <c r="E216" s="128"/>
      <c r="F216" s="128"/>
      <c r="G216" s="128"/>
      <c r="H216" s="128"/>
      <c r="I216" s="128"/>
      <c r="J216" s="129"/>
    </row>
    <row r="217" spans="1:10" ht="11.25">
      <c r="A217" s="110"/>
      <c r="B217" s="120" t="s">
        <v>214</v>
      </c>
      <c r="C217" s="121"/>
      <c r="D217" s="122"/>
      <c r="E217" s="103" t="s">
        <v>383</v>
      </c>
      <c r="F217" s="104"/>
      <c r="G217" s="104"/>
      <c r="H217" s="104"/>
      <c r="I217" s="104"/>
      <c r="J217" s="105"/>
    </row>
    <row r="218" spans="1:10" ht="11.25">
      <c r="A218" s="110"/>
      <c r="B218" s="120" t="s">
        <v>215</v>
      </c>
      <c r="C218" s="121"/>
      <c r="D218" s="122"/>
      <c r="E218" s="103" t="s">
        <v>385</v>
      </c>
      <c r="F218" s="104"/>
      <c r="G218" s="104"/>
      <c r="H218" s="104"/>
      <c r="I218" s="104"/>
      <c r="J218" s="105"/>
    </row>
    <row r="219" spans="1:10" ht="11.25">
      <c r="A219" s="110"/>
      <c r="B219" s="120" t="s">
        <v>216</v>
      </c>
      <c r="C219" s="121"/>
      <c r="D219" s="122"/>
      <c r="E219" s="103" t="s">
        <v>384</v>
      </c>
      <c r="F219" s="104"/>
      <c r="G219" s="104"/>
      <c r="H219" s="104"/>
      <c r="I219" s="104"/>
      <c r="J219" s="105"/>
    </row>
    <row r="220" spans="1:10" ht="11.25">
      <c r="A220" s="110"/>
      <c r="B220" s="120" t="s">
        <v>217</v>
      </c>
      <c r="C220" s="121"/>
      <c r="D220" s="122"/>
      <c r="E220" s="103" t="s">
        <v>222</v>
      </c>
      <c r="F220" s="104"/>
      <c r="G220" s="104"/>
      <c r="H220" s="104"/>
      <c r="I220" s="104"/>
      <c r="J220" s="105"/>
    </row>
    <row r="221" spans="1:10" ht="11.25">
      <c r="A221" s="110"/>
      <c r="B221" s="120" t="s">
        <v>218</v>
      </c>
      <c r="C221" s="121"/>
      <c r="D221" s="122"/>
      <c r="E221" s="103" t="s">
        <v>386</v>
      </c>
      <c r="F221" s="104"/>
      <c r="G221" s="104"/>
      <c r="H221" s="104"/>
      <c r="I221" s="104"/>
      <c r="J221" s="105"/>
    </row>
    <row r="222" spans="1:10" ht="11.25">
      <c r="A222" s="110"/>
      <c r="B222" s="120" t="s">
        <v>219</v>
      </c>
      <c r="C222" s="121"/>
      <c r="D222" s="122"/>
      <c r="E222" s="103" t="s">
        <v>387</v>
      </c>
      <c r="F222" s="104"/>
      <c r="G222" s="104"/>
      <c r="H222" s="104"/>
      <c r="I222" s="104"/>
      <c r="J222" s="105"/>
    </row>
    <row r="223" spans="1:10" ht="11.25">
      <c r="A223" s="110"/>
      <c r="B223" s="120" t="s">
        <v>220</v>
      </c>
      <c r="C223" s="121"/>
      <c r="D223" s="122"/>
      <c r="E223" s="103" t="s">
        <v>388</v>
      </c>
      <c r="F223" s="104"/>
      <c r="G223" s="104"/>
      <c r="H223" s="104"/>
      <c r="I223" s="104"/>
      <c r="J223" s="105"/>
    </row>
    <row r="224" spans="1:10" ht="12" thickBot="1">
      <c r="A224" s="130"/>
      <c r="B224" s="123" t="s">
        <v>221</v>
      </c>
      <c r="C224" s="124"/>
      <c r="D224" s="125"/>
      <c r="E224" s="138" t="s">
        <v>257</v>
      </c>
      <c r="F224" s="139"/>
      <c r="G224" s="139"/>
      <c r="H224" s="139"/>
      <c r="I224" s="139"/>
      <c r="J224" s="140"/>
    </row>
    <row r="225" spans="1:10" ht="11.25">
      <c r="A225" s="126">
        <v>14</v>
      </c>
      <c r="B225" s="127" t="s">
        <v>225</v>
      </c>
      <c r="C225" s="128"/>
      <c r="D225" s="128"/>
      <c r="E225" s="128"/>
      <c r="F225" s="128"/>
      <c r="G225" s="128"/>
      <c r="H225" s="128"/>
      <c r="I225" s="128"/>
      <c r="J225" s="129"/>
    </row>
    <row r="226" spans="1:10" ht="34.5" customHeight="1">
      <c r="A226" s="110"/>
      <c r="B226" s="11" t="s">
        <v>202</v>
      </c>
      <c r="C226" s="11" t="s">
        <v>230</v>
      </c>
      <c r="D226" s="106" t="s">
        <v>231</v>
      </c>
      <c r="E226" s="106"/>
      <c r="F226" s="106"/>
      <c r="G226" s="11" t="s">
        <v>232</v>
      </c>
      <c r="H226" s="11" t="s">
        <v>233</v>
      </c>
      <c r="I226" s="106" t="s">
        <v>236</v>
      </c>
      <c r="J226" s="107"/>
    </row>
    <row r="227" spans="1:10" ht="22.5">
      <c r="A227" s="110"/>
      <c r="B227" s="25">
        <v>1</v>
      </c>
      <c r="C227" s="35">
        <v>42037</v>
      </c>
      <c r="D227" s="84" t="s">
        <v>336</v>
      </c>
      <c r="E227" s="85"/>
      <c r="F227" s="86"/>
      <c r="G227" s="37" t="s">
        <v>338</v>
      </c>
      <c r="H227" s="33">
        <v>145663270</v>
      </c>
      <c r="I227" s="79" t="s">
        <v>341</v>
      </c>
      <c r="J227" s="80"/>
    </row>
    <row r="228" spans="1:10" ht="22.5">
      <c r="A228" s="110"/>
      <c r="B228" s="25">
        <v>2</v>
      </c>
      <c r="C228" s="35">
        <v>42094</v>
      </c>
      <c r="D228" s="84" t="s">
        <v>336</v>
      </c>
      <c r="E228" s="85"/>
      <c r="F228" s="86"/>
      <c r="G228" s="37" t="s">
        <v>339</v>
      </c>
      <c r="H228" s="33">
        <v>282055850</v>
      </c>
      <c r="I228" s="79" t="s">
        <v>341</v>
      </c>
      <c r="J228" s="80"/>
    </row>
    <row r="229" spans="1:10" ht="22.5">
      <c r="A229" s="110"/>
      <c r="B229" s="25">
        <v>3</v>
      </c>
      <c r="C229" s="35">
        <v>42186</v>
      </c>
      <c r="D229" s="84" t="s">
        <v>336</v>
      </c>
      <c r="E229" s="85"/>
      <c r="F229" s="86"/>
      <c r="G229" s="37" t="s">
        <v>339</v>
      </c>
      <c r="H229" s="33">
        <v>285200675</v>
      </c>
      <c r="I229" s="79" t="s">
        <v>341</v>
      </c>
      <c r="J229" s="80"/>
    </row>
    <row r="230" spans="1:10" ht="22.5">
      <c r="A230" s="110"/>
      <c r="B230" s="25">
        <v>4</v>
      </c>
      <c r="C230" s="35" t="s">
        <v>403</v>
      </c>
      <c r="D230" s="84" t="s">
        <v>336</v>
      </c>
      <c r="E230" s="85"/>
      <c r="F230" s="86"/>
      <c r="G230" s="37" t="s">
        <v>339</v>
      </c>
      <c r="H230" s="33">
        <v>323582499.24</v>
      </c>
      <c r="I230" s="79" t="s">
        <v>341</v>
      </c>
      <c r="J230" s="80"/>
    </row>
    <row r="231" spans="1:10" ht="11.25">
      <c r="A231" s="110"/>
      <c r="B231" s="25">
        <v>5</v>
      </c>
      <c r="C231" s="35">
        <v>42023</v>
      </c>
      <c r="D231" s="81" t="s">
        <v>337</v>
      </c>
      <c r="E231" s="82"/>
      <c r="F231" s="83"/>
      <c r="G231" s="37" t="s">
        <v>394</v>
      </c>
      <c r="H231" s="33">
        <v>202406411.25</v>
      </c>
      <c r="I231" s="79" t="s">
        <v>342</v>
      </c>
      <c r="J231" s="80"/>
    </row>
    <row r="232" spans="1:10" ht="11.25">
      <c r="A232" s="110"/>
      <c r="B232" s="25">
        <v>6</v>
      </c>
      <c r="C232" s="35">
        <v>42366</v>
      </c>
      <c r="D232" s="81" t="s">
        <v>337</v>
      </c>
      <c r="E232" s="82"/>
      <c r="F232" s="83"/>
      <c r="G232" s="37" t="s">
        <v>394</v>
      </c>
      <c r="H232" s="33">
        <v>161721309.22</v>
      </c>
      <c r="I232" s="79" t="s">
        <v>342</v>
      </c>
      <c r="J232" s="80"/>
    </row>
    <row r="233" spans="1:10" ht="11.25" hidden="1">
      <c r="A233" s="110"/>
      <c r="B233" s="25">
        <v>6</v>
      </c>
      <c r="C233" s="31"/>
      <c r="D233" s="69"/>
      <c r="E233" s="70"/>
      <c r="F233" s="71"/>
      <c r="G233" s="31"/>
      <c r="H233" s="31"/>
      <c r="I233" s="69"/>
      <c r="J233" s="71"/>
    </row>
    <row r="234" spans="1:10" ht="11.25" hidden="1">
      <c r="A234" s="110"/>
      <c r="B234" s="25">
        <v>7</v>
      </c>
      <c r="C234" s="31"/>
      <c r="D234" s="69"/>
      <c r="E234" s="70"/>
      <c r="F234" s="71"/>
      <c r="G234" s="31"/>
      <c r="H234" s="31"/>
      <c r="I234" s="69"/>
      <c r="J234" s="71"/>
    </row>
    <row r="235" spans="1:10" ht="11.25" hidden="1">
      <c r="A235" s="110"/>
      <c r="B235" s="25">
        <v>8</v>
      </c>
      <c r="C235" s="31"/>
      <c r="D235" s="69"/>
      <c r="E235" s="70"/>
      <c r="F235" s="71"/>
      <c r="G235" s="31"/>
      <c r="H235" s="31"/>
      <c r="I235" s="69"/>
      <c r="J235" s="71"/>
    </row>
    <row r="236" spans="1:10" ht="11.25">
      <c r="A236" s="110">
        <v>15</v>
      </c>
      <c r="B236" s="111" t="s">
        <v>224</v>
      </c>
      <c r="C236" s="112"/>
      <c r="D236" s="112"/>
      <c r="E236" s="112"/>
      <c r="F236" s="112"/>
      <c r="G236" s="112"/>
      <c r="H236" s="112"/>
      <c r="I236" s="112"/>
      <c r="J236" s="113"/>
    </row>
    <row r="237" spans="1:10" ht="45" customHeight="1">
      <c r="A237" s="110"/>
      <c r="B237" s="11" t="s">
        <v>202</v>
      </c>
      <c r="C237" s="11" t="s">
        <v>230</v>
      </c>
      <c r="D237" s="108" t="s">
        <v>231</v>
      </c>
      <c r="E237" s="109"/>
      <c r="F237" s="11" t="s">
        <v>232</v>
      </c>
      <c r="G237" s="21" t="s">
        <v>344</v>
      </c>
      <c r="H237" s="11" t="s">
        <v>234</v>
      </c>
      <c r="I237" s="106" t="s">
        <v>235</v>
      </c>
      <c r="J237" s="107"/>
    </row>
    <row r="238" spans="1:10" ht="22.5">
      <c r="A238" s="110"/>
      <c r="B238" s="25">
        <v>1</v>
      </c>
      <c r="C238" s="35">
        <v>42037</v>
      </c>
      <c r="D238" s="66" t="s">
        <v>336</v>
      </c>
      <c r="E238" s="68"/>
      <c r="F238" s="37" t="s">
        <v>345</v>
      </c>
      <c r="G238" s="33">
        <v>145663270</v>
      </c>
      <c r="H238" s="34" t="s">
        <v>340</v>
      </c>
      <c r="I238" s="243"/>
      <c r="J238" s="244"/>
    </row>
    <row r="239" spans="1:10" ht="22.5">
      <c r="A239" s="32"/>
      <c r="B239" s="25">
        <v>2</v>
      </c>
      <c r="C239" s="35">
        <v>42094</v>
      </c>
      <c r="D239" s="66" t="s">
        <v>336</v>
      </c>
      <c r="E239" s="68"/>
      <c r="F239" s="37" t="s">
        <v>345</v>
      </c>
      <c r="G239" s="33">
        <v>282055850</v>
      </c>
      <c r="H239" s="34" t="s">
        <v>340</v>
      </c>
      <c r="I239" s="245"/>
      <c r="J239" s="246"/>
    </row>
    <row r="240" spans="1:10" ht="33.75">
      <c r="A240" s="32"/>
      <c r="B240" s="25">
        <v>3</v>
      </c>
      <c r="C240" s="35">
        <v>42024</v>
      </c>
      <c r="D240" s="66" t="s">
        <v>285</v>
      </c>
      <c r="E240" s="68"/>
      <c r="F240" s="37" t="s">
        <v>389</v>
      </c>
      <c r="G240" s="33">
        <v>131424.08</v>
      </c>
      <c r="H240" s="34" t="s">
        <v>340</v>
      </c>
      <c r="I240" s="245"/>
      <c r="J240" s="246"/>
    </row>
    <row r="241" spans="1:10" ht="33.75">
      <c r="A241" s="32"/>
      <c r="B241" s="25">
        <v>4</v>
      </c>
      <c r="C241" s="35" t="s">
        <v>390</v>
      </c>
      <c r="D241" s="66" t="s">
        <v>336</v>
      </c>
      <c r="E241" s="68"/>
      <c r="F241" s="37" t="s">
        <v>391</v>
      </c>
      <c r="G241" s="33">
        <v>300000</v>
      </c>
      <c r="H241" s="34" t="s">
        <v>340</v>
      </c>
      <c r="I241" s="245"/>
      <c r="J241" s="246"/>
    </row>
    <row r="242" spans="1:10" ht="33.75">
      <c r="A242" s="32"/>
      <c r="B242" s="25">
        <v>5</v>
      </c>
      <c r="C242" s="35">
        <v>42044</v>
      </c>
      <c r="D242" s="66" t="s">
        <v>392</v>
      </c>
      <c r="E242" s="68"/>
      <c r="F242" s="37" t="s">
        <v>389</v>
      </c>
      <c r="G242" s="33">
        <v>486013.2</v>
      </c>
      <c r="H242" s="34" t="s">
        <v>340</v>
      </c>
      <c r="I242" s="245"/>
      <c r="J242" s="246"/>
    </row>
    <row r="243" spans="1:10" ht="22.5">
      <c r="A243" s="32"/>
      <c r="B243" s="25">
        <v>6</v>
      </c>
      <c r="C243" s="35">
        <v>42023</v>
      </c>
      <c r="D243" s="66" t="s">
        <v>392</v>
      </c>
      <c r="E243" s="68"/>
      <c r="F243" s="37" t="s">
        <v>394</v>
      </c>
      <c r="G243" s="33">
        <v>202406411.25</v>
      </c>
      <c r="H243" s="34" t="s">
        <v>340</v>
      </c>
      <c r="I243" s="245"/>
      <c r="J243" s="246"/>
    </row>
    <row r="244" spans="1:10" ht="45">
      <c r="A244" s="32"/>
      <c r="B244" s="25">
        <v>7</v>
      </c>
      <c r="C244" s="35">
        <v>42025</v>
      </c>
      <c r="D244" s="66" t="s">
        <v>392</v>
      </c>
      <c r="E244" s="68"/>
      <c r="F244" s="37" t="s">
        <v>395</v>
      </c>
      <c r="G244" s="33">
        <v>0</v>
      </c>
      <c r="H244" s="34" t="s">
        <v>340</v>
      </c>
      <c r="I244" s="245"/>
      <c r="J244" s="246"/>
    </row>
    <row r="245" spans="1:10" ht="45">
      <c r="A245" s="32"/>
      <c r="B245" s="25">
        <v>8</v>
      </c>
      <c r="C245" s="35" t="s">
        <v>398</v>
      </c>
      <c r="D245" s="66" t="s">
        <v>396</v>
      </c>
      <c r="E245" s="68"/>
      <c r="F245" s="37" t="s">
        <v>397</v>
      </c>
      <c r="G245" s="33">
        <v>156000</v>
      </c>
      <c r="H245" s="34" t="s">
        <v>340</v>
      </c>
      <c r="I245" s="245"/>
      <c r="J245" s="246"/>
    </row>
    <row r="246" spans="1:10" ht="33.75">
      <c r="A246" s="32"/>
      <c r="B246" s="25">
        <v>9</v>
      </c>
      <c r="C246" s="35" t="s">
        <v>400</v>
      </c>
      <c r="D246" s="66" t="s">
        <v>284</v>
      </c>
      <c r="E246" s="68"/>
      <c r="F246" s="37" t="s">
        <v>399</v>
      </c>
      <c r="G246" s="33">
        <v>154814.46</v>
      </c>
      <c r="H246" s="34" t="s">
        <v>340</v>
      </c>
      <c r="I246" s="245"/>
      <c r="J246" s="246"/>
    </row>
    <row r="247" spans="1:10" ht="33.75">
      <c r="A247" s="32"/>
      <c r="B247" s="25">
        <v>10</v>
      </c>
      <c r="C247" s="35" t="s">
        <v>402</v>
      </c>
      <c r="D247" s="66" t="s">
        <v>401</v>
      </c>
      <c r="E247" s="68"/>
      <c r="F247" s="37" t="s">
        <v>405</v>
      </c>
      <c r="G247" s="33">
        <v>1028327</v>
      </c>
      <c r="H247" s="34" t="s">
        <v>340</v>
      </c>
      <c r="I247" s="245"/>
      <c r="J247" s="246"/>
    </row>
    <row r="248" spans="1:10" ht="22.5">
      <c r="A248" s="32"/>
      <c r="B248" s="25">
        <v>11</v>
      </c>
      <c r="C248" s="35" t="s">
        <v>403</v>
      </c>
      <c r="D248" s="66" t="s">
        <v>336</v>
      </c>
      <c r="E248" s="68"/>
      <c r="F248" s="37" t="s">
        <v>339</v>
      </c>
      <c r="G248" s="33">
        <v>323582499.24</v>
      </c>
      <c r="H248" s="34" t="s">
        <v>340</v>
      </c>
      <c r="I248" s="245"/>
      <c r="J248" s="246"/>
    </row>
    <row r="249" spans="1:10" ht="33.75">
      <c r="A249" s="32"/>
      <c r="B249" s="25">
        <v>12</v>
      </c>
      <c r="C249" s="35" t="s">
        <v>407</v>
      </c>
      <c r="D249" s="66" t="s">
        <v>336</v>
      </c>
      <c r="E249" s="68"/>
      <c r="F249" s="37" t="s">
        <v>406</v>
      </c>
      <c r="G249" s="33">
        <v>705000</v>
      </c>
      <c r="H249" s="34" t="s">
        <v>340</v>
      </c>
      <c r="I249" s="245"/>
      <c r="J249" s="246"/>
    </row>
    <row r="250" spans="1:10" ht="22.5">
      <c r="A250" s="32"/>
      <c r="B250" s="25">
        <v>13</v>
      </c>
      <c r="C250" s="35">
        <v>42286</v>
      </c>
      <c r="D250" s="66" t="s">
        <v>392</v>
      </c>
      <c r="E250" s="68"/>
      <c r="F250" s="37" t="s">
        <v>408</v>
      </c>
      <c r="G250" s="33">
        <v>39000</v>
      </c>
      <c r="H250" s="34" t="s">
        <v>340</v>
      </c>
      <c r="I250" s="245"/>
      <c r="J250" s="246"/>
    </row>
    <row r="251" spans="1:10" ht="22.5">
      <c r="A251" s="32"/>
      <c r="B251" s="25">
        <v>14</v>
      </c>
      <c r="C251" s="35">
        <v>42328</v>
      </c>
      <c r="D251" s="66" t="s">
        <v>410</v>
      </c>
      <c r="E251" s="68"/>
      <c r="F251" s="37" t="s">
        <v>409</v>
      </c>
      <c r="G251" s="33">
        <v>3921.12</v>
      </c>
      <c r="H251" s="34" t="s">
        <v>340</v>
      </c>
      <c r="I251" s="245"/>
      <c r="J251" s="246"/>
    </row>
    <row r="252" spans="1:10" ht="22.5">
      <c r="A252" s="32"/>
      <c r="B252" s="25">
        <v>15</v>
      </c>
      <c r="C252" s="35">
        <v>42285</v>
      </c>
      <c r="D252" s="66" t="s">
        <v>392</v>
      </c>
      <c r="E252" s="68"/>
      <c r="F252" s="37" t="s">
        <v>411</v>
      </c>
      <c r="G252" s="33">
        <v>80123</v>
      </c>
      <c r="H252" s="34" t="s">
        <v>340</v>
      </c>
      <c r="I252" s="245"/>
      <c r="J252" s="246"/>
    </row>
    <row r="253" spans="1:10" ht="22.5">
      <c r="A253" s="32"/>
      <c r="B253" s="25">
        <v>16</v>
      </c>
      <c r="C253" s="35">
        <v>42285</v>
      </c>
      <c r="D253" s="66" t="s">
        <v>392</v>
      </c>
      <c r="E253" s="68"/>
      <c r="F253" s="37" t="s">
        <v>411</v>
      </c>
      <c r="G253" s="33">
        <v>71405.2</v>
      </c>
      <c r="H253" s="34" t="s">
        <v>340</v>
      </c>
      <c r="I253" s="245"/>
      <c r="J253" s="246"/>
    </row>
    <row r="254" spans="1:10" ht="22.5">
      <c r="A254" s="23"/>
      <c r="B254" s="25">
        <v>17</v>
      </c>
      <c r="C254" s="35">
        <v>42366</v>
      </c>
      <c r="D254" s="66" t="s">
        <v>392</v>
      </c>
      <c r="E254" s="68"/>
      <c r="F254" s="37" t="s">
        <v>412</v>
      </c>
      <c r="G254" s="33">
        <v>161721309.22</v>
      </c>
      <c r="H254" s="34" t="s">
        <v>340</v>
      </c>
      <c r="I254" s="245"/>
      <c r="J254" s="246"/>
    </row>
    <row r="255" spans="1:10" ht="22.5">
      <c r="A255" s="23"/>
      <c r="B255" s="48">
        <v>18</v>
      </c>
      <c r="C255" s="35">
        <v>42326</v>
      </c>
      <c r="D255" s="66" t="s">
        <v>413</v>
      </c>
      <c r="E255" s="68"/>
      <c r="F255" s="37" t="s">
        <v>414</v>
      </c>
      <c r="G255" s="33">
        <v>2400000</v>
      </c>
      <c r="H255" s="34" t="s">
        <v>340</v>
      </c>
      <c r="I255" s="245"/>
      <c r="J255" s="246"/>
    </row>
    <row r="256" spans="1:10" ht="22.5">
      <c r="A256" s="23"/>
      <c r="B256" s="25">
        <v>19</v>
      </c>
      <c r="C256" s="35">
        <v>42177</v>
      </c>
      <c r="D256" s="66" t="s">
        <v>336</v>
      </c>
      <c r="E256" s="68"/>
      <c r="F256" s="37" t="s">
        <v>415</v>
      </c>
      <c r="G256" s="33">
        <v>705000</v>
      </c>
      <c r="H256" s="34" t="s">
        <v>340</v>
      </c>
      <c r="I256" s="245"/>
      <c r="J256" s="246"/>
    </row>
    <row r="257" spans="1:10" ht="22.5">
      <c r="A257" s="23"/>
      <c r="B257" s="25">
        <v>20</v>
      </c>
      <c r="C257" s="35">
        <v>42186</v>
      </c>
      <c r="D257" s="66" t="s">
        <v>336</v>
      </c>
      <c r="E257" s="68"/>
      <c r="F257" s="37" t="s">
        <v>339</v>
      </c>
      <c r="G257" s="33">
        <v>285200675</v>
      </c>
      <c r="H257" s="34" t="s">
        <v>340</v>
      </c>
      <c r="I257" s="245"/>
      <c r="J257" s="246"/>
    </row>
    <row r="258" spans="1:10" ht="22.5">
      <c r="A258" s="23"/>
      <c r="B258" s="25">
        <v>21</v>
      </c>
      <c r="C258" s="35">
        <v>42164</v>
      </c>
      <c r="D258" s="66" t="s">
        <v>392</v>
      </c>
      <c r="E258" s="68"/>
      <c r="F258" s="37" t="s">
        <v>416</v>
      </c>
      <c r="G258" s="33">
        <v>76523</v>
      </c>
      <c r="H258" s="34" t="s">
        <v>340</v>
      </c>
      <c r="I258" s="245"/>
      <c r="J258" s="246"/>
    </row>
    <row r="259" spans="1:10" ht="22.5">
      <c r="A259" s="23"/>
      <c r="B259" s="25">
        <v>22</v>
      </c>
      <c r="C259" s="35">
        <v>42164</v>
      </c>
      <c r="D259" s="66" t="s">
        <v>392</v>
      </c>
      <c r="E259" s="68"/>
      <c r="F259" s="37" t="s">
        <v>416</v>
      </c>
      <c r="G259" s="33">
        <v>64805.23</v>
      </c>
      <c r="H259" s="34" t="s">
        <v>340</v>
      </c>
      <c r="I259" s="245"/>
      <c r="J259" s="246"/>
    </row>
    <row r="260" spans="1:10" ht="22.5">
      <c r="A260" s="23"/>
      <c r="B260" s="25">
        <v>23</v>
      </c>
      <c r="C260" s="35">
        <v>42107</v>
      </c>
      <c r="D260" s="66" t="s">
        <v>336</v>
      </c>
      <c r="E260" s="68"/>
      <c r="F260" s="37" t="s">
        <v>416</v>
      </c>
      <c r="G260" s="33">
        <v>60105.95</v>
      </c>
      <c r="H260" s="34" t="s">
        <v>340</v>
      </c>
      <c r="I260" s="245"/>
      <c r="J260" s="246"/>
    </row>
    <row r="261" spans="1:10" ht="22.5">
      <c r="A261" s="23"/>
      <c r="B261" s="25">
        <v>24</v>
      </c>
      <c r="C261" s="35">
        <v>41974</v>
      </c>
      <c r="D261" s="66" t="s">
        <v>336</v>
      </c>
      <c r="E261" s="68"/>
      <c r="F261" s="37" t="s">
        <v>417</v>
      </c>
      <c r="G261" s="33">
        <v>64218.27</v>
      </c>
      <c r="H261" s="34" t="s">
        <v>340</v>
      </c>
      <c r="I261" s="245"/>
      <c r="J261" s="246"/>
    </row>
    <row r="262" spans="1:10" ht="22.5">
      <c r="A262" s="23"/>
      <c r="B262" s="25">
        <v>25</v>
      </c>
      <c r="C262" s="35">
        <v>41852</v>
      </c>
      <c r="D262" s="66" t="s">
        <v>418</v>
      </c>
      <c r="E262" s="68"/>
      <c r="F262" s="37" t="s">
        <v>393</v>
      </c>
      <c r="G262" s="33">
        <v>1979457.4</v>
      </c>
      <c r="H262" s="34" t="s">
        <v>340</v>
      </c>
      <c r="I262" s="245"/>
      <c r="J262" s="246"/>
    </row>
    <row r="263" spans="1:10" ht="22.5">
      <c r="A263" s="23"/>
      <c r="B263" s="25">
        <v>26</v>
      </c>
      <c r="C263" s="36">
        <v>42170</v>
      </c>
      <c r="D263" s="66" t="s">
        <v>396</v>
      </c>
      <c r="E263" s="68"/>
      <c r="F263" s="37" t="s">
        <v>419</v>
      </c>
      <c r="G263" s="33">
        <v>13059.73</v>
      </c>
      <c r="H263" s="34" t="s">
        <v>340</v>
      </c>
      <c r="I263" s="245"/>
      <c r="J263" s="246"/>
    </row>
    <row r="264" spans="1:10" ht="22.5">
      <c r="A264" s="23"/>
      <c r="B264" s="25">
        <v>27</v>
      </c>
      <c r="C264" s="36">
        <v>42170</v>
      </c>
      <c r="D264" s="66" t="s">
        <v>418</v>
      </c>
      <c r="E264" s="68"/>
      <c r="F264" s="37" t="s">
        <v>419</v>
      </c>
      <c r="G264" s="33">
        <v>10885.02</v>
      </c>
      <c r="H264" s="34" t="s">
        <v>340</v>
      </c>
      <c r="I264" s="245"/>
      <c r="J264" s="246"/>
    </row>
    <row r="265" spans="1:10" ht="22.5">
      <c r="A265" s="23"/>
      <c r="B265" s="25">
        <v>28</v>
      </c>
      <c r="C265" s="36" t="s">
        <v>422</v>
      </c>
      <c r="D265" s="66" t="s">
        <v>404</v>
      </c>
      <c r="E265" s="68"/>
      <c r="F265" s="37" t="s">
        <v>423</v>
      </c>
      <c r="G265" s="33">
        <v>80000</v>
      </c>
      <c r="H265" s="34" t="s">
        <v>340</v>
      </c>
      <c r="I265" s="245"/>
      <c r="J265" s="246"/>
    </row>
    <row r="266" spans="1:10" ht="23.25" thickBot="1">
      <c r="A266" s="23"/>
      <c r="B266" s="25">
        <v>29</v>
      </c>
      <c r="C266" s="36">
        <v>42236</v>
      </c>
      <c r="D266" s="66" t="s">
        <v>420</v>
      </c>
      <c r="E266" s="68"/>
      <c r="F266" s="37" t="s">
        <v>421</v>
      </c>
      <c r="G266" s="33">
        <v>1817.24</v>
      </c>
      <c r="H266" s="34" t="s">
        <v>340</v>
      </c>
      <c r="I266" s="245"/>
      <c r="J266" s="246"/>
    </row>
    <row r="267" spans="1:10" ht="11.25">
      <c r="A267" s="116">
        <v>16</v>
      </c>
      <c r="B267" s="114" t="s">
        <v>223</v>
      </c>
      <c r="C267" s="114"/>
      <c r="D267" s="114"/>
      <c r="E267" s="114"/>
      <c r="F267" s="114"/>
      <c r="G267" s="114"/>
      <c r="H267" s="114"/>
      <c r="I267" s="114"/>
      <c r="J267" s="115"/>
    </row>
    <row r="268" spans="1:10" ht="21.75" customHeight="1">
      <c r="A268" s="117"/>
      <c r="B268" s="10" t="s">
        <v>202</v>
      </c>
      <c r="C268" s="119" t="s">
        <v>226</v>
      </c>
      <c r="D268" s="119"/>
      <c r="E268" s="119" t="s">
        <v>227</v>
      </c>
      <c r="F268" s="119"/>
      <c r="G268" s="119"/>
      <c r="H268" s="119" t="s">
        <v>228</v>
      </c>
      <c r="I268" s="119"/>
      <c r="J268" s="19" t="s">
        <v>229</v>
      </c>
    </row>
    <row r="269" spans="1:10" ht="15" customHeight="1">
      <c r="A269" s="117"/>
      <c r="B269" s="30">
        <v>1</v>
      </c>
      <c r="C269" s="64" t="s">
        <v>258</v>
      </c>
      <c r="D269" s="64"/>
      <c r="E269" s="65" t="s">
        <v>347</v>
      </c>
      <c r="F269" s="65"/>
      <c r="G269" s="65"/>
      <c r="H269" s="99" t="s">
        <v>329</v>
      </c>
      <c r="I269" s="99"/>
      <c r="J269" s="20">
        <v>41817</v>
      </c>
    </row>
    <row r="270" spans="1:10" ht="15" customHeight="1">
      <c r="A270" s="117"/>
      <c r="B270" s="30">
        <v>2</v>
      </c>
      <c r="C270" s="64" t="s">
        <v>259</v>
      </c>
      <c r="D270" s="64"/>
      <c r="E270" s="65" t="s">
        <v>347</v>
      </c>
      <c r="F270" s="65"/>
      <c r="G270" s="65"/>
      <c r="H270" s="99" t="s">
        <v>330</v>
      </c>
      <c r="I270" s="99"/>
      <c r="J270" s="20">
        <v>41817</v>
      </c>
    </row>
    <row r="271" spans="1:10" ht="15" customHeight="1">
      <c r="A271" s="117"/>
      <c r="B271" s="30">
        <v>3</v>
      </c>
      <c r="C271" s="64" t="s">
        <v>260</v>
      </c>
      <c r="D271" s="64"/>
      <c r="E271" s="65" t="s">
        <v>346</v>
      </c>
      <c r="F271" s="65"/>
      <c r="G271" s="65"/>
      <c r="H271" s="99" t="s">
        <v>330</v>
      </c>
      <c r="I271" s="99"/>
      <c r="J271" s="20">
        <v>41817</v>
      </c>
    </row>
    <row r="272" spans="1:10" ht="21.75" customHeight="1">
      <c r="A272" s="117"/>
      <c r="B272" s="30">
        <v>4</v>
      </c>
      <c r="C272" s="64" t="s">
        <v>261</v>
      </c>
      <c r="D272" s="64"/>
      <c r="E272" s="65" t="s">
        <v>348</v>
      </c>
      <c r="F272" s="65"/>
      <c r="G272" s="65"/>
      <c r="H272" s="99" t="s">
        <v>330</v>
      </c>
      <c r="I272" s="99"/>
      <c r="J272" s="20">
        <v>41817</v>
      </c>
    </row>
    <row r="273" spans="1:10" ht="15" customHeight="1">
      <c r="A273" s="117"/>
      <c r="B273" s="30">
        <v>5</v>
      </c>
      <c r="C273" s="64" t="s">
        <v>262</v>
      </c>
      <c r="D273" s="64"/>
      <c r="E273" s="65" t="s">
        <v>348</v>
      </c>
      <c r="F273" s="65"/>
      <c r="G273" s="65"/>
      <c r="H273" s="99" t="s">
        <v>330</v>
      </c>
      <c r="I273" s="99"/>
      <c r="J273" s="20">
        <v>41988</v>
      </c>
    </row>
    <row r="274" spans="1:10" ht="30.75" customHeight="1">
      <c r="A274" s="117"/>
      <c r="B274" s="30">
        <v>6</v>
      </c>
      <c r="C274" s="64" t="s">
        <v>263</v>
      </c>
      <c r="D274" s="64"/>
      <c r="E274" s="65" t="s">
        <v>348</v>
      </c>
      <c r="F274" s="65"/>
      <c r="G274" s="65"/>
      <c r="H274" s="99" t="s">
        <v>331</v>
      </c>
      <c r="I274" s="99"/>
      <c r="J274" s="20">
        <v>41817</v>
      </c>
    </row>
    <row r="275" spans="1:10" ht="26.25" customHeight="1">
      <c r="A275" s="117"/>
      <c r="B275" s="30">
        <v>7</v>
      </c>
      <c r="C275" s="64" t="s">
        <v>264</v>
      </c>
      <c r="D275" s="64"/>
      <c r="E275" s="65" t="s">
        <v>349</v>
      </c>
      <c r="F275" s="65"/>
      <c r="G275" s="65"/>
      <c r="H275" s="91" t="s">
        <v>332</v>
      </c>
      <c r="I275" s="92"/>
      <c r="J275" s="38">
        <v>39834</v>
      </c>
    </row>
    <row r="276" spans="1:10" ht="26.25" customHeight="1">
      <c r="A276" s="117"/>
      <c r="B276" s="30">
        <v>8</v>
      </c>
      <c r="C276" s="64" t="s">
        <v>265</v>
      </c>
      <c r="D276" s="64"/>
      <c r="E276" s="65" t="s">
        <v>350</v>
      </c>
      <c r="F276" s="65"/>
      <c r="G276" s="65"/>
      <c r="H276" s="95"/>
      <c r="I276" s="96"/>
      <c r="J276" s="38">
        <v>39834</v>
      </c>
    </row>
    <row r="277" spans="1:10" ht="42" customHeight="1">
      <c r="A277" s="117"/>
      <c r="B277" s="30">
        <v>9</v>
      </c>
      <c r="C277" s="64" t="s">
        <v>267</v>
      </c>
      <c r="D277" s="64"/>
      <c r="E277" s="65" t="s">
        <v>351</v>
      </c>
      <c r="F277" s="65"/>
      <c r="G277" s="65"/>
      <c r="H277" s="91" t="s">
        <v>333</v>
      </c>
      <c r="I277" s="92"/>
      <c r="J277" s="38">
        <v>42152</v>
      </c>
    </row>
    <row r="278" spans="1:10" ht="24.75" customHeight="1">
      <c r="A278" s="117"/>
      <c r="B278" s="30">
        <v>10</v>
      </c>
      <c r="C278" s="64" t="s">
        <v>424</v>
      </c>
      <c r="D278" s="64"/>
      <c r="E278" s="65" t="s">
        <v>352</v>
      </c>
      <c r="F278" s="65"/>
      <c r="G278" s="65"/>
      <c r="H278" s="93"/>
      <c r="I278" s="94"/>
      <c r="J278" s="38">
        <v>42152</v>
      </c>
    </row>
    <row r="279" spans="1:10" ht="30" customHeight="1">
      <c r="A279" s="117"/>
      <c r="B279" s="30">
        <v>11</v>
      </c>
      <c r="C279" s="64" t="s">
        <v>268</v>
      </c>
      <c r="D279" s="64"/>
      <c r="E279" s="65" t="s">
        <v>350</v>
      </c>
      <c r="F279" s="65"/>
      <c r="G279" s="65"/>
      <c r="H279" s="93"/>
      <c r="I279" s="94"/>
      <c r="J279" s="38">
        <v>42152</v>
      </c>
    </row>
    <row r="280" spans="1:10" ht="36" customHeight="1">
      <c r="A280" s="117"/>
      <c r="B280" s="30">
        <v>12</v>
      </c>
      <c r="C280" s="64" t="s">
        <v>269</v>
      </c>
      <c r="D280" s="64"/>
      <c r="E280" s="65" t="s">
        <v>350</v>
      </c>
      <c r="F280" s="65"/>
      <c r="G280" s="65"/>
      <c r="H280" s="93"/>
      <c r="I280" s="94"/>
      <c r="J280" s="38">
        <v>42152</v>
      </c>
    </row>
    <row r="281" spans="1:10" ht="25.5" customHeight="1">
      <c r="A281" s="117"/>
      <c r="B281" s="30">
        <v>13</v>
      </c>
      <c r="C281" s="64" t="s">
        <v>270</v>
      </c>
      <c r="D281" s="64"/>
      <c r="E281" s="65" t="s">
        <v>350</v>
      </c>
      <c r="F281" s="65"/>
      <c r="G281" s="65"/>
      <c r="H281" s="93"/>
      <c r="I281" s="94"/>
      <c r="J281" s="38">
        <v>42152</v>
      </c>
    </row>
    <row r="282" spans="1:10" ht="25.5" customHeight="1">
      <c r="A282" s="117"/>
      <c r="B282" s="30">
        <v>14</v>
      </c>
      <c r="C282" s="64" t="s">
        <v>271</v>
      </c>
      <c r="D282" s="64"/>
      <c r="E282" s="65" t="s">
        <v>350</v>
      </c>
      <c r="F282" s="65"/>
      <c r="G282" s="65"/>
      <c r="H282" s="93"/>
      <c r="I282" s="94"/>
      <c r="J282" s="38">
        <v>42152</v>
      </c>
    </row>
    <row r="283" spans="1:10" ht="25.5" customHeight="1">
      <c r="A283" s="117"/>
      <c r="B283" s="30">
        <v>15</v>
      </c>
      <c r="C283" s="64" t="s">
        <v>272</v>
      </c>
      <c r="D283" s="64"/>
      <c r="E283" s="65" t="s">
        <v>350</v>
      </c>
      <c r="F283" s="65"/>
      <c r="G283" s="65"/>
      <c r="H283" s="93"/>
      <c r="I283" s="94"/>
      <c r="J283" s="38">
        <v>42152</v>
      </c>
    </row>
    <row r="284" spans="1:10" ht="25.5" customHeight="1">
      <c r="A284" s="117"/>
      <c r="B284" s="30">
        <v>16</v>
      </c>
      <c r="C284" s="64" t="s">
        <v>273</v>
      </c>
      <c r="D284" s="64"/>
      <c r="E284" s="65" t="s">
        <v>351</v>
      </c>
      <c r="F284" s="65"/>
      <c r="G284" s="65"/>
      <c r="H284" s="93"/>
      <c r="I284" s="94"/>
      <c r="J284" s="38">
        <v>42152</v>
      </c>
    </row>
    <row r="285" spans="1:10" ht="25.5" customHeight="1">
      <c r="A285" s="117"/>
      <c r="B285" s="30">
        <v>17</v>
      </c>
      <c r="C285" s="64" t="s">
        <v>319</v>
      </c>
      <c r="D285" s="64"/>
      <c r="E285" s="65" t="s">
        <v>350</v>
      </c>
      <c r="F285" s="65"/>
      <c r="G285" s="65"/>
      <c r="H285" s="93"/>
      <c r="I285" s="94"/>
      <c r="J285" s="38">
        <v>42152</v>
      </c>
    </row>
    <row r="286" spans="1:10" ht="25.5" customHeight="1">
      <c r="A286" s="117"/>
      <c r="B286" s="30">
        <v>18</v>
      </c>
      <c r="C286" s="64" t="s">
        <v>320</v>
      </c>
      <c r="D286" s="64"/>
      <c r="E286" s="65" t="s">
        <v>353</v>
      </c>
      <c r="F286" s="65"/>
      <c r="G286" s="65"/>
      <c r="H286" s="93"/>
      <c r="I286" s="94"/>
      <c r="J286" s="38">
        <v>42152</v>
      </c>
    </row>
    <row r="287" spans="1:10" ht="25.5" customHeight="1">
      <c r="A287" s="117"/>
      <c r="B287" s="30">
        <v>19</v>
      </c>
      <c r="C287" s="64" t="s">
        <v>321</v>
      </c>
      <c r="D287" s="64"/>
      <c r="E287" s="65" t="s">
        <v>353</v>
      </c>
      <c r="F287" s="65"/>
      <c r="G287" s="65"/>
      <c r="H287" s="93"/>
      <c r="I287" s="94"/>
      <c r="J287" s="38">
        <v>42152</v>
      </c>
    </row>
    <row r="288" spans="1:10" ht="25.5" customHeight="1">
      <c r="A288" s="117"/>
      <c r="B288" s="30">
        <v>20</v>
      </c>
      <c r="C288" s="64" t="s">
        <v>322</v>
      </c>
      <c r="D288" s="64"/>
      <c r="E288" s="65" t="s">
        <v>353</v>
      </c>
      <c r="F288" s="65"/>
      <c r="G288" s="65"/>
      <c r="H288" s="93"/>
      <c r="I288" s="94"/>
      <c r="J288" s="38">
        <v>42152</v>
      </c>
    </row>
    <row r="289" spans="1:10" ht="12.75">
      <c r="A289" s="117"/>
      <c r="B289" s="30">
        <v>21</v>
      </c>
      <c r="C289" s="64" t="s">
        <v>323</v>
      </c>
      <c r="D289" s="64"/>
      <c r="E289" s="65" t="s">
        <v>353</v>
      </c>
      <c r="F289" s="65"/>
      <c r="G289" s="65"/>
      <c r="H289" s="93"/>
      <c r="I289" s="94"/>
      <c r="J289" s="38">
        <v>42152</v>
      </c>
    </row>
    <row r="290" spans="1:10" ht="12.75">
      <c r="A290" s="117"/>
      <c r="B290" s="30">
        <v>22</v>
      </c>
      <c r="C290" s="64" t="s">
        <v>324</v>
      </c>
      <c r="D290" s="64"/>
      <c r="E290" s="65" t="s">
        <v>353</v>
      </c>
      <c r="F290" s="65"/>
      <c r="G290" s="65"/>
      <c r="H290" s="93"/>
      <c r="I290" s="94"/>
      <c r="J290" s="38">
        <v>42152</v>
      </c>
    </row>
    <row r="291" spans="1:10" ht="12.75">
      <c r="A291" s="117"/>
      <c r="B291" s="30">
        <v>23</v>
      </c>
      <c r="C291" s="64" t="s">
        <v>325</v>
      </c>
      <c r="D291" s="64"/>
      <c r="E291" s="65" t="s">
        <v>353</v>
      </c>
      <c r="F291" s="65"/>
      <c r="G291" s="65"/>
      <c r="H291" s="93"/>
      <c r="I291" s="94"/>
      <c r="J291" s="38">
        <v>42152</v>
      </c>
    </row>
    <row r="292" spans="1:10" ht="25.5" customHeight="1">
      <c r="A292" s="117"/>
      <c r="B292" s="30">
        <v>24</v>
      </c>
      <c r="C292" s="64" t="s">
        <v>326</v>
      </c>
      <c r="D292" s="64"/>
      <c r="E292" s="65" t="s">
        <v>354</v>
      </c>
      <c r="F292" s="65"/>
      <c r="G292" s="65"/>
      <c r="H292" s="93"/>
      <c r="I292" s="94"/>
      <c r="J292" s="38">
        <v>42152</v>
      </c>
    </row>
    <row r="293" spans="1:10" ht="25.5" customHeight="1">
      <c r="A293" s="117"/>
      <c r="B293" s="30">
        <v>25</v>
      </c>
      <c r="C293" s="64" t="s">
        <v>327</v>
      </c>
      <c r="D293" s="64"/>
      <c r="E293" s="65" t="s">
        <v>355</v>
      </c>
      <c r="F293" s="65"/>
      <c r="G293" s="65"/>
      <c r="H293" s="93"/>
      <c r="I293" s="94"/>
      <c r="J293" s="38">
        <v>42152</v>
      </c>
    </row>
    <row r="294" spans="1:10" ht="25.5" customHeight="1">
      <c r="A294" s="117"/>
      <c r="B294" s="30">
        <v>26</v>
      </c>
      <c r="C294" s="64" t="s">
        <v>328</v>
      </c>
      <c r="D294" s="64"/>
      <c r="E294" s="65" t="s">
        <v>356</v>
      </c>
      <c r="F294" s="65"/>
      <c r="G294" s="65"/>
      <c r="H294" s="93"/>
      <c r="I294" s="94"/>
      <c r="J294" s="38">
        <v>42152</v>
      </c>
    </row>
    <row r="295" spans="1:10" ht="12.75">
      <c r="A295" s="117"/>
      <c r="B295" s="30">
        <v>27</v>
      </c>
      <c r="C295" s="64" t="s">
        <v>318</v>
      </c>
      <c r="D295" s="64"/>
      <c r="E295" s="65" t="s">
        <v>353</v>
      </c>
      <c r="F295" s="65"/>
      <c r="G295" s="65"/>
      <c r="H295" s="93"/>
      <c r="I295" s="94"/>
      <c r="J295" s="38">
        <v>42152</v>
      </c>
    </row>
    <row r="296" spans="1:10" ht="12.75">
      <c r="A296" s="117"/>
      <c r="B296" s="30">
        <v>28</v>
      </c>
      <c r="C296" s="64" t="s">
        <v>295</v>
      </c>
      <c r="D296" s="64"/>
      <c r="E296" s="65" t="s">
        <v>353</v>
      </c>
      <c r="F296" s="65"/>
      <c r="G296" s="65"/>
      <c r="H296" s="93"/>
      <c r="I296" s="94"/>
      <c r="J296" s="38">
        <v>42152</v>
      </c>
    </row>
    <row r="297" spans="1:10" ht="25.5" customHeight="1">
      <c r="A297" s="117"/>
      <c r="B297" s="30">
        <v>29</v>
      </c>
      <c r="C297" s="64" t="s">
        <v>296</v>
      </c>
      <c r="D297" s="64"/>
      <c r="E297" s="65" t="s">
        <v>357</v>
      </c>
      <c r="F297" s="65"/>
      <c r="G297" s="65"/>
      <c r="H297" s="93"/>
      <c r="I297" s="94"/>
      <c r="J297" s="38">
        <v>42152</v>
      </c>
    </row>
    <row r="298" spans="1:10" ht="25.5" customHeight="1">
      <c r="A298" s="117"/>
      <c r="B298" s="30">
        <v>30</v>
      </c>
      <c r="C298" s="64" t="s">
        <v>297</v>
      </c>
      <c r="D298" s="64"/>
      <c r="E298" s="65" t="s">
        <v>358</v>
      </c>
      <c r="F298" s="65"/>
      <c r="G298" s="65"/>
      <c r="H298" s="93"/>
      <c r="I298" s="94"/>
      <c r="J298" s="38">
        <v>42152</v>
      </c>
    </row>
    <row r="299" spans="1:10" ht="25.5" customHeight="1">
      <c r="A299" s="117"/>
      <c r="B299" s="30">
        <v>31</v>
      </c>
      <c r="C299" s="64" t="s">
        <v>298</v>
      </c>
      <c r="D299" s="64"/>
      <c r="E299" s="65" t="s">
        <v>350</v>
      </c>
      <c r="F299" s="65"/>
      <c r="G299" s="65"/>
      <c r="H299" s="93"/>
      <c r="I299" s="94"/>
      <c r="J299" s="38">
        <v>42152</v>
      </c>
    </row>
    <row r="300" spans="1:10" ht="25.5" customHeight="1">
      <c r="A300" s="117"/>
      <c r="B300" s="30">
        <v>32</v>
      </c>
      <c r="C300" s="64" t="s">
        <v>299</v>
      </c>
      <c r="D300" s="64"/>
      <c r="E300" s="65" t="s">
        <v>353</v>
      </c>
      <c r="F300" s="65"/>
      <c r="G300" s="65"/>
      <c r="H300" s="93"/>
      <c r="I300" s="94"/>
      <c r="J300" s="38">
        <v>42152</v>
      </c>
    </row>
    <row r="301" spans="1:10" ht="25.5" customHeight="1">
      <c r="A301" s="117"/>
      <c r="B301" s="30">
        <v>33</v>
      </c>
      <c r="C301" s="64" t="s">
        <v>300</v>
      </c>
      <c r="D301" s="64"/>
      <c r="E301" s="65" t="s">
        <v>353</v>
      </c>
      <c r="F301" s="65"/>
      <c r="G301" s="65"/>
      <c r="H301" s="93"/>
      <c r="I301" s="94"/>
      <c r="J301" s="38">
        <v>42152</v>
      </c>
    </row>
    <row r="302" spans="1:10" ht="25.5" customHeight="1">
      <c r="A302" s="117"/>
      <c r="B302" s="30">
        <v>34</v>
      </c>
      <c r="C302" s="64" t="s">
        <v>301</v>
      </c>
      <c r="D302" s="64"/>
      <c r="E302" s="65" t="s">
        <v>353</v>
      </c>
      <c r="F302" s="65"/>
      <c r="G302" s="65"/>
      <c r="H302" s="93"/>
      <c r="I302" s="94"/>
      <c r="J302" s="38">
        <v>42152</v>
      </c>
    </row>
    <row r="303" spans="1:10" ht="25.5" customHeight="1">
      <c r="A303" s="117"/>
      <c r="B303" s="30">
        <v>35</v>
      </c>
      <c r="C303" s="64" t="s">
        <v>425</v>
      </c>
      <c r="D303" s="64"/>
      <c r="E303" s="65" t="s">
        <v>359</v>
      </c>
      <c r="F303" s="65"/>
      <c r="G303" s="65"/>
      <c r="H303" s="93"/>
      <c r="I303" s="94"/>
      <c r="J303" s="38">
        <v>42152</v>
      </c>
    </row>
    <row r="304" spans="1:10" ht="25.5" customHeight="1">
      <c r="A304" s="117"/>
      <c r="B304" s="30">
        <v>36</v>
      </c>
      <c r="C304" s="64" t="s">
        <v>302</v>
      </c>
      <c r="D304" s="64"/>
      <c r="E304" s="65" t="s">
        <v>353</v>
      </c>
      <c r="F304" s="65"/>
      <c r="G304" s="65"/>
      <c r="H304" s="93"/>
      <c r="I304" s="94"/>
      <c r="J304" s="38">
        <v>42152</v>
      </c>
    </row>
    <row r="305" spans="1:10" ht="25.5" customHeight="1">
      <c r="A305" s="117"/>
      <c r="B305" s="30">
        <v>37</v>
      </c>
      <c r="C305" s="64" t="s">
        <v>303</v>
      </c>
      <c r="D305" s="64"/>
      <c r="E305" s="65" t="s">
        <v>352</v>
      </c>
      <c r="F305" s="65"/>
      <c r="G305" s="65"/>
      <c r="H305" s="93"/>
      <c r="I305" s="94"/>
      <c r="J305" s="38">
        <v>42152</v>
      </c>
    </row>
    <row r="306" spans="1:10" ht="25.5" customHeight="1">
      <c r="A306" s="117"/>
      <c r="B306" s="30">
        <v>38</v>
      </c>
      <c r="C306" s="64" t="s">
        <v>304</v>
      </c>
      <c r="D306" s="64"/>
      <c r="E306" s="65" t="s">
        <v>354</v>
      </c>
      <c r="F306" s="65"/>
      <c r="G306" s="65"/>
      <c r="H306" s="93"/>
      <c r="I306" s="94"/>
      <c r="J306" s="38">
        <v>42152</v>
      </c>
    </row>
    <row r="307" spans="1:10" ht="25.5" customHeight="1">
      <c r="A307" s="117"/>
      <c r="B307" s="30">
        <v>39</v>
      </c>
      <c r="C307" s="64" t="s">
        <v>305</v>
      </c>
      <c r="D307" s="64"/>
      <c r="E307" s="65" t="s">
        <v>354</v>
      </c>
      <c r="F307" s="65"/>
      <c r="G307" s="65"/>
      <c r="H307" s="93"/>
      <c r="I307" s="94"/>
      <c r="J307" s="38">
        <v>42152</v>
      </c>
    </row>
    <row r="308" spans="1:10" ht="25.5" customHeight="1">
      <c r="A308" s="117"/>
      <c r="B308" s="30">
        <v>40</v>
      </c>
      <c r="C308" s="64" t="s">
        <v>306</v>
      </c>
      <c r="D308" s="64"/>
      <c r="E308" s="65" t="s">
        <v>353</v>
      </c>
      <c r="F308" s="65"/>
      <c r="G308" s="65"/>
      <c r="H308" s="93"/>
      <c r="I308" s="94"/>
      <c r="J308" s="38">
        <v>42152</v>
      </c>
    </row>
    <row r="309" spans="1:10" ht="25.5" customHeight="1">
      <c r="A309" s="117"/>
      <c r="B309" s="30">
        <v>41</v>
      </c>
      <c r="C309" s="64" t="s">
        <v>307</v>
      </c>
      <c r="D309" s="64"/>
      <c r="E309" s="65" t="s">
        <v>351</v>
      </c>
      <c r="F309" s="65"/>
      <c r="G309" s="65"/>
      <c r="H309" s="93"/>
      <c r="I309" s="94"/>
      <c r="J309" s="38">
        <v>42152</v>
      </c>
    </row>
    <row r="310" spans="1:10" ht="25.5" customHeight="1">
      <c r="A310" s="117"/>
      <c r="B310" s="30">
        <v>42</v>
      </c>
      <c r="C310" s="64" t="s">
        <v>308</v>
      </c>
      <c r="D310" s="64"/>
      <c r="E310" s="65" t="s">
        <v>350</v>
      </c>
      <c r="F310" s="65"/>
      <c r="G310" s="65"/>
      <c r="H310" s="93"/>
      <c r="I310" s="94"/>
      <c r="J310" s="38">
        <v>42152</v>
      </c>
    </row>
    <row r="311" spans="1:10" ht="25.5" customHeight="1">
      <c r="A311" s="117"/>
      <c r="B311" s="30">
        <v>43</v>
      </c>
      <c r="C311" s="64" t="s">
        <v>309</v>
      </c>
      <c r="D311" s="64"/>
      <c r="E311" s="65" t="s">
        <v>350</v>
      </c>
      <c r="F311" s="65"/>
      <c r="G311" s="65"/>
      <c r="H311" s="93"/>
      <c r="I311" s="94"/>
      <c r="J311" s="38">
        <v>42152</v>
      </c>
    </row>
    <row r="312" spans="1:10" ht="25.5" customHeight="1">
      <c r="A312" s="117"/>
      <c r="B312" s="30">
        <v>44</v>
      </c>
      <c r="C312" s="64" t="s">
        <v>310</v>
      </c>
      <c r="D312" s="64"/>
      <c r="E312" s="65" t="s">
        <v>350</v>
      </c>
      <c r="F312" s="65"/>
      <c r="G312" s="65"/>
      <c r="H312" s="93"/>
      <c r="I312" s="94"/>
      <c r="J312" s="38">
        <v>42152</v>
      </c>
    </row>
    <row r="313" spans="1:10" ht="30" customHeight="1">
      <c r="A313" s="117"/>
      <c r="B313" s="30">
        <v>45</v>
      </c>
      <c r="C313" s="64" t="s">
        <v>311</v>
      </c>
      <c r="D313" s="64"/>
      <c r="E313" s="65" t="s">
        <v>357</v>
      </c>
      <c r="F313" s="65"/>
      <c r="G313" s="65"/>
      <c r="H313" s="93"/>
      <c r="I313" s="94"/>
      <c r="J313" s="38">
        <v>42152</v>
      </c>
    </row>
    <row r="314" spans="1:10" ht="25.5" customHeight="1">
      <c r="A314" s="117"/>
      <c r="B314" s="30">
        <v>46</v>
      </c>
      <c r="C314" s="64" t="s">
        <v>312</v>
      </c>
      <c r="D314" s="64"/>
      <c r="E314" s="65" t="s">
        <v>350</v>
      </c>
      <c r="F314" s="65"/>
      <c r="G314" s="65"/>
      <c r="H314" s="93"/>
      <c r="I314" s="94"/>
      <c r="J314" s="38">
        <v>42152</v>
      </c>
    </row>
    <row r="315" spans="1:10" ht="25.5" customHeight="1">
      <c r="A315" s="117"/>
      <c r="B315" s="30">
        <v>47</v>
      </c>
      <c r="C315" s="64" t="s">
        <v>313</v>
      </c>
      <c r="D315" s="64"/>
      <c r="E315" s="65" t="s">
        <v>360</v>
      </c>
      <c r="F315" s="65"/>
      <c r="G315" s="65"/>
      <c r="H315" s="93"/>
      <c r="I315" s="94"/>
      <c r="J315" s="38">
        <v>42152</v>
      </c>
    </row>
    <row r="316" spans="1:10" ht="25.5" customHeight="1">
      <c r="A316" s="117"/>
      <c r="B316" s="30">
        <v>48</v>
      </c>
      <c r="C316" s="64" t="s">
        <v>314</v>
      </c>
      <c r="D316" s="64"/>
      <c r="E316" s="65" t="s">
        <v>358</v>
      </c>
      <c r="F316" s="65"/>
      <c r="G316" s="65"/>
      <c r="H316" s="93"/>
      <c r="I316" s="94"/>
      <c r="J316" s="38">
        <v>42152</v>
      </c>
    </row>
    <row r="317" spans="1:10" ht="39" customHeight="1">
      <c r="A317" s="117"/>
      <c r="B317" s="30">
        <v>49</v>
      </c>
      <c r="C317" s="64" t="s">
        <v>315</v>
      </c>
      <c r="D317" s="64"/>
      <c r="E317" s="65" t="s">
        <v>350</v>
      </c>
      <c r="F317" s="65"/>
      <c r="G317" s="65"/>
      <c r="H317" s="93"/>
      <c r="I317" s="94"/>
      <c r="J317" s="38">
        <v>42152</v>
      </c>
    </row>
    <row r="318" spans="1:10" ht="25.5" customHeight="1">
      <c r="A318" s="117"/>
      <c r="B318" s="30">
        <v>50</v>
      </c>
      <c r="C318" s="64" t="s">
        <v>316</v>
      </c>
      <c r="D318" s="64"/>
      <c r="E318" s="65" t="s">
        <v>350</v>
      </c>
      <c r="F318" s="65"/>
      <c r="G318" s="65"/>
      <c r="H318" s="93"/>
      <c r="I318" s="94"/>
      <c r="J318" s="38">
        <v>42152</v>
      </c>
    </row>
    <row r="319" spans="1:10" ht="31.5" customHeight="1">
      <c r="A319" s="117"/>
      <c r="B319" s="30">
        <v>51</v>
      </c>
      <c r="C319" s="64" t="s">
        <v>317</v>
      </c>
      <c r="D319" s="64"/>
      <c r="E319" s="65" t="s">
        <v>361</v>
      </c>
      <c r="F319" s="65"/>
      <c r="G319" s="65"/>
      <c r="H319" s="95"/>
      <c r="I319" s="96"/>
      <c r="J319" s="38">
        <v>42152</v>
      </c>
    </row>
    <row r="320" spans="1:10" ht="25.5" customHeight="1">
      <c r="A320" s="117"/>
      <c r="B320" s="30">
        <v>52</v>
      </c>
      <c r="C320" s="64" t="s">
        <v>266</v>
      </c>
      <c r="D320" s="64"/>
      <c r="E320" s="66" t="s">
        <v>379</v>
      </c>
      <c r="F320" s="67"/>
      <c r="G320" s="68"/>
      <c r="H320" s="91" t="s">
        <v>334</v>
      </c>
      <c r="I320" s="92"/>
      <c r="J320" s="38">
        <v>42152</v>
      </c>
    </row>
    <row r="321" spans="1:10" ht="25.5" customHeight="1">
      <c r="A321" s="117"/>
      <c r="B321" s="30">
        <v>53</v>
      </c>
      <c r="C321" s="64" t="s">
        <v>426</v>
      </c>
      <c r="D321" s="64"/>
      <c r="E321" s="65" t="s">
        <v>350</v>
      </c>
      <c r="F321" s="65"/>
      <c r="G321" s="65"/>
      <c r="H321" s="93"/>
      <c r="I321" s="94"/>
      <c r="J321" s="38"/>
    </row>
    <row r="322" spans="1:10" ht="25.5" customHeight="1">
      <c r="A322" s="117"/>
      <c r="B322" s="30">
        <v>54</v>
      </c>
      <c r="C322" s="64" t="s">
        <v>427</v>
      </c>
      <c r="D322" s="64"/>
      <c r="E322" s="66" t="s">
        <v>355</v>
      </c>
      <c r="F322" s="67"/>
      <c r="G322" s="68"/>
      <c r="H322" s="93"/>
      <c r="I322" s="94"/>
      <c r="J322" s="38"/>
    </row>
    <row r="323" spans="1:10" ht="25.5" customHeight="1">
      <c r="A323" s="117"/>
      <c r="B323" s="30">
        <v>55</v>
      </c>
      <c r="C323" s="64" t="s">
        <v>428</v>
      </c>
      <c r="D323" s="64"/>
      <c r="E323" s="66" t="s">
        <v>429</v>
      </c>
      <c r="F323" s="67"/>
      <c r="G323" s="68"/>
      <c r="H323" s="93"/>
      <c r="I323" s="94"/>
      <c r="J323" s="38"/>
    </row>
    <row r="324" spans="1:10" ht="25.5" customHeight="1">
      <c r="A324" s="117"/>
      <c r="B324" s="30">
        <v>56</v>
      </c>
      <c r="C324" s="64" t="s">
        <v>430</v>
      </c>
      <c r="D324" s="64"/>
      <c r="E324" s="66" t="s">
        <v>431</v>
      </c>
      <c r="F324" s="67"/>
      <c r="G324" s="68"/>
      <c r="H324" s="93"/>
      <c r="I324" s="94"/>
      <c r="J324" s="38"/>
    </row>
    <row r="325" spans="1:10" ht="15" customHeight="1">
      <c r="A325" s="117"/>
      <c r="B325" s="30">
        <v>57</v>
      </c>
      <c r="C325" s="87" t="s">
        <v>274</v>
      </c>
      <c r="D325" s="87"/>
      <c r="E325" s="88" t="s">
        <v>362</v>
      </c>
      <c r="F325" s="89"/>
      <c r="G325" s="90"/>
      <c r="H325" s="93"/>
      <c r="I325" s="94"/>
      <c r="J325" s="38">
        <v>42152</v>
      </c>
    </row>
    <row r="326" spans="1:10" ht="15" customHeight="1">
      <c r="A326" s="117"/>
      <c r="B326" s="30">
        <v>58</v>
      </c>
      <c r="C326" s="87" t="s">
        <v>275</v>
      </c>
      <c r="D326" s="87"/>
      <c r="E326" s="76" t="s">
        <v>363</v>
      </c>
      <c r="F326" s="77"/>
      <c r="G326" s="78"/>
      <c r="H326" s="93"/>
      <c r="I326" s="94"/>
      <c r="J326" s="38">
        <v>42152</v>
      </c>
    </row>
    <row r="327" spans="1:10" ht="15" customHeight="1">
      <c r="A327" s="117"/>
      <c r="B327" s="30">
        <v>59</v>
      </c>
      <c r="C327" s="87" t="s">
        <v>276</v>
      </c>
      <c r="D327" s="87"/>
      <c r="E327" s="76" t="s">
        <v>364</v>
      </c>
      <c r="F327" s="77"/>
      <c r="G327" s="78"/>
      <c r="H327" s="93"/>
      <c r="I327" s="94"/>
      <c r="J327" s="38">
        <v>42152</v>
      </c>
    </row>
    <row r="328" spans="1:10" ht="15" customHeight="1">
      <c r="A328" s="117"/>
      <c r="B328" s="30">
        <v>60</v>
      </c>
      <c r="C328" s="87" t="s">
        <v>277</v>
      </c>
      <c r="D328" s="87"/>
      <c r="E328" s="76" t="s">
        <v>365</v>
      </c>
      <c r="F328" s="77"/>
      <c r="G328" s="78"/>
      <c r="H328" s="93"/>
      <c r="I328" s="94"/>
      <c r="J328" s="38">
        <v>42152</v>
      </c>
    </row>
    <row r="329" spans="1:10" ht="15" customHeight="1">
      <c r="A329" s="117"/>
      <c r="B329" s="30">
        <v>61</v>
      </c>
      <c r="C329" s="87" t="s">
        <v>278</v>
      </c>
      <c r="D329" s="87"/>
      <c r="E329" s="76" t="s">
        <v>366</v>
      </c>
      <c r="F329" s="77"/>
      <c r="G329" s="78"/>
      <c r="H329" s="93"/>
      <c r="I329" s="94"/>
      <c r="J329" s="38">
        <v>42152</v>
      </c>
    </row>
    <row r="330" spans="1:10" ht="15" customHeight="1">
      <c r="A330" s="117"/>
      <c r="B330" s="30">
        <v>62</v>
      </c>
      <c r="C330" s="87" t="s">
        <v>279</v>
      </c>
      <c r="D330" s="87"/>
      <c r="E330" s="76" t="s">
        <v>367</v>
      </c>
      <c r="F330" s="77"/>
      <c r="G330" s="78"/>
      <c r="H330" s="93"/>
      <c r="I330" s="94"/>
      <c r="J330" s="38">
        <v>42152</v>
      </c>
    </row>
    <row r="331" spans="1:10" ht="15" customHeight="1">
      <c r="A331" s="117"/>
      <c r="B331" s="30">
        <v>63</v>
      </c>
      <c r="C331" s="87" t="s">
        <v>280</v>
      </c>
      <c r="D331" s="87"/>
      <c r="E331" s="76" t="s">
        <v>367</v>
      </c>
      <c r="F331" s="77"/>
      <c r="G331" s="78"/>
      <c r="H331" s="93"/>
      <c r="I331" s="94"/>
      <c r="J331" s="38">
        <v>42152</v>
      </c>
    </row>
    <row r="332" spans="1:10" ht="15" customHeight="1">
      <c r="A332" s="117"/>
      <c r="B332" s="30">
        <v>64</v>
      </c>
      <c r="C332" s="87" t="s">
        <v>281</v>
      </c>
      <c r="D332" s="87"/>
      <c r="E332" s="76" t="s">
        <v>368</v>
      </c>
      <c r="F332" s="77"/>
      <c r="G332" s="78"/>
      <c r="H332" s="93"/>
      <c r="I332" s="94"/>
      <c r="J332" s="38">
        <v>42152</v>
      </c>
    </row>
    <row r="333" spans="1:10" ht="15" customHeight="1">
      <c r="A333" s="118"/>
      <c r="B333" s="30">
        <v>65</v>
      </c>
      <c r="C333" s="87" t="s">
        <v>282</v>
      </c>
      <c r="D333" s="87"/>
      <c r="E333" s="76" t="s">
        <v>369</v>
      </c>
      <c r="F333" s="77"/>
      <c r="G333" s="78"/>
      <c r="H333" s="93"/>
      <c r="I333" s="94"/>
      <c r="J333" s="38">
        <v>42152</v>
      </c>
    </row>
    <row r="334" spans="1:10" ht="15" customHeight="1">
      <c r="A334" s="118"/>
      <c r="B334" s="30">
        <v>66</v>
      </c>
      <c r="C334" s="87" t="s">
        <v>283</v>
      </c>
      <c r="D334" s="87"/>
      <c r="E334" s="73" t="s">
        <v>362</v>
      </c>
      <c r="F334" s="74"/>
      <c r="G334" s="75"/>
      <c r="H334" s="93"/>
      <c r="I334" s="94"/>
      <c r="J334" s="38">
        <v>42152</v>
      </c>
    </row>
    <row r="335" spans="1:10" ht="15" customHeight="1">
      <c r="A335" s="118"/>
      <c r="B335" s="30">
        <v>67</v>
      </c>
      <c r="C335" s="87" t="s">
        <v>284</v>
      </c>
      <c r="D335" s="87"/>
      <c r="E335" s="73" t="s">
        <v>370</v>
      </c>
      <c r="F335" s="74"/>
      <c r="G335" s="75"/>
      <c r="H335" s="93"/>
      <c r="I335" s="94"/>
      <c r="J335" s="38">
        <v>42152</v>
      </c>
    </row>
    <row r="336" spans="1:10" ht="15" customHeight="1">
      <c r="A336" s="118"/>
      <c r="B336" s="30">
        <v>68</v>
      </c>
      <c r="C336" s="87" t="s">
        <v>285</v>
      </c>
      <c r="D336" s="87"/>
      <c r="E336" s="73" t="s">
        <v>370</v>
      </c>
      <c r="F336" s="74"/>
      <c r="G336" s="75"/>
      <c r="H336" s="93"/>
      <c r="I336" s="94"/>
      <c r="J336" s="38">
        <v>42152</v>
      </c>
    </row>
    <row r="337" spans="1:10" ht="15" customHeight="1">
      <c r="A337" s="118"/>
      <c r="B337" s="30">
        <v>69</v>
      </c>
      <c r="C337" s="87" t="s">
        <v>286</v>
      </c>
      <c r="D337" s="100"/>
      <c r="E337" s="63" t="s">
        <v>371</v>
      </c>
      <c r="F337" s="63"/>
      <c r="G337" s="63"/>
      <c r="H337" s="97"/>
      <c r="I337" s="94"/>
      <c r="J337" s="38">
        <v>42152</v>
      </c>
    </row>
    <row r="338" spans="1:10" ht="15" customHeight="1">
      <c r="A338" s="118"/>
      <c r="B338" s="30">
        <v>70</v>
      </c>
      <c r="C338" s="87" t="s">
        <v>287</v>
      </c>
      <c r="D338" s="100"/>
      <c r="E338" s="63" t="s">
        <v>372</v>
      </c>
      <c r="F338" s="63"/>
      <c r="G338" s="63"/>
      <c r="H338" s="97"/>
      <c r="I338" s="94"/>
      <c r="J338" s="38">
        <v>42152</v>
      </c>
    </row>
    <row r="339" spans="1:10" ht="23.25" customHeight="1">
      <c r="A339" s="118"/>
      <c r="B339" s="30">
        <v>71</v>
      </c>
      <c r="C339" s="87" t="s">
        <v>288</v>
      </c>
      <c r="D339" s="100"/>
      <c r="E339" s="72" t="s">
        <v>373</v>
      </c>
      <c r="F339" s="72"/>
      <c r="G339" s="72"/>
      <c r="H339" s="97"/>
      <c r="I339" s="94"/>
      <c r="J339" s="38">
        <v>42152</v>
      </c>
    </row>
    <row r="340" spans="1:10" ht="15" customHeight="1">
      <c r="A340" s="118"/>
      <c r="B340" s="30">
        <v>72</v>
      </c>
      <c r="C340" s="87" t="s">
        <v>289</v>
      </c>
      <c r="D340" s="100"/>
      <c r="E340" s="72" t="s">
        <v>374</v>
      </c>
      <c r="F340" s="72"/>
      <c r="G340" s="72"/>
      <c r="H340" s="97"/>
      <c r="I340" s="94"/>
      <c r="J340" s="38">
        <v>42152</v>
      </c>
    </row>
    <row r="341" spans="1:10" ht="15" customHeight="1">
      <c r="A341" s="118"/>
      <c r="B341" s="30">
        <v>73</v>
      </c>
      <c r="C341" s="87" t="s">
        <v>290</v>
      </c>
      <c r="D341" s="100"/>
      <c r="E341" s="63" t="s">
        <v>375</v>
      </c>
      <c r="F341" s="63"/>
      <c r="G341" s="63"/>
      <c r="H341" s="97"/>
      <c r="I341" s="94"/>
      <c r="J341" s="38">
        <v>42152</v>
      </c>
    </row>
    <row r="342" spans="1:10" ht="15" customHeight="1">
      <c r="A342" s="118"/>
      <c r="B342" s="30">
        <v>74</v>
      </c>
      <c r="C342" s="87" t="s">
        <v>291</v>
      </c>
      <c r="D342" s="100"/>
      <c r="E342" s="72" t="s">
        <v>376</v>
      </c>
      <c r="F342" s="72"/>
      <c r="G342" s="72"/>
      <c r="H342" s="97"/>
      <c r="I342" s="94"/>
      <c r="J342" s="38">
        <v>42152</v>
      </c>
    </row>
    <row r="343" spans="1:10" ht="15" customHeight="1">
      <c r="A343" s="118"/>
      <c r="B343" s="30">
        <v>75</v>
      </c>
      <c r="C343" s="87" t="s">
        <v>292</v>
      </c>
      <c r="D343" s="100"/>
      <c r="E343" s="63" t="s">
        <v>377</v>
      </c>
      <c r="F343" s="63"/>
      <c r="G343" s="63"/>
      <c r="H343" s="97"/>
      <c r="I343" s="94"/>
      <c r="J343" s="38">
        <v>42152</v>
      </c>
    </row>
    <row r="344" spans="1:10" ht="21" customHeight="1">
      <c r="A344" s="118"/>
      <c r="B344" s="30">
        <v>76</v>
      </c>
      <c r="C344" s="87" t="s">
        <v>293</v>
      </c>
      <c r="D344" s="100"/>
      <c r="E344" s="72" t="s">
        <v>362</v>
      </c>
      <c r="F344" s="72"/>
      <c r="G344" s="72"/>
      <c r="H344" s="97"/>
      <c r="I344" s="94"/>
      <c r="J344" s="38">
        <v>42152</v>
      </c>
    </row>
    <row r="345" spans="1:10" ht="15" customHeight="1">
      <c r="A345" s="118"/>
      <c r="B345" s="30">
        <v>77</v>
      </c>
      <c r="C345" s="87" t="s">
        <v>294</v>
      </c>
      <c r="D345" s="100"/>
      <c r="E345" s="72" t="s">
        <v>378</v>
      </c>
      <c r="F345" s="72"/>
      <c r="G345" s="72"/>
      <c r="H345" s="98"/>
      <c r="I345" s="96"/>
      <c r="J345" s="38">
        <v>42152</v>
      </c>
    </row>
    <row r="346" spans="1:10" ht="11.25">
      <c r="A346" s="22"/>
      <c r="B346" s="26"/>
      <c r="C346" s="27"/>
      <c r="D346" s="27"/>
      <c r="E346" s="28"/>
      <c r="F346" s="28"/>
      <c r="G346" s="28"/>
      <c r="H346" s="28"/>
      <c r="I346" s="28"/>
      <c r="J346" s="29"/>
    </row>
    <row r="351" spans="2:10" ht="11.25">
      <c r="B351" s="101" t="s">
        <v>237</v>
      </c>
      <c r="C351" s="101"/>
      <c r="D351" s="101"/>
      <c r="G351" s="102" t="s">
        <v>380</v>
      </c>
      <c r="H351" s="102"/>
      <c r="I351" s="102"/>
      <c r="J351" s="102"/>
    </row>
    <row r="354" spans="2:10" ht="11.25">
      <c r="B354" s="101" t="s">
        <v>238</v>
      </c>
      <c r="C354" s="101"/>
      <c r="D354" s="101"/>
      <c r="G354" s="102" t="s">
        <v>335</v>
      </c>
      <c r="H354" s="102"/>
      <c r="I354" s="102"/>
      <c r="J354" s="102"/>
    </row>
    <row r="357" spans="2:10" ht="11.25">
      <c r="B357" s="101" t="s">
        <v>239</v>
      </c>
      <c r="C357" s="101"/>
      <c r="D357" s="101"/>
      <c r="E357" s="101"/>
      <c r="F357" s="101"/>
      <c r="G357" s="102" t="s">
        <v>434</v>
      </c>
      <c r="H357" s="102"/>
      <c r="I357" s="102"/>
      <c r="J357" s="102"/>
    </row>
  </sheetData>
  <sheetProtection/>
  <mergeCells count="731">
    <mergeCell ref="C340:D340"/>
    <mergeCell ref="C341:D341"/>
    <mergeCell ref="C336:D336"/>
    <mergeCell ref="C337:D337"/>
    <mergeCell ref="C344:D344"/>
    <mergeCell ref="C338:D338"/>
    <mergeCell ref="D260:E260"/>
    <mergeCell ref="D265:E265"/>
    <mergeCell ref="C342:D342"/>
    <mergeCell ref="C343:D343"/>
    <mergeCell ref="C333:D333"/>
    <mergeCell ref="C334:D334"/>
    <mergeCell ref="C335:D335"/>
    <mergeCell ref="E326:G326"/>
    <mergeCell ref="C320:D320"/>
    <mergeCell ref="C277:D277"/>
    <mergeCell ref="B90:E90"/>
    <mergeCell ref="G90:H90"/>
    <mergeCell ref="I233:J233"/>
    <mergeCell ref="D234:F234"/>
    <mergeCell ref="I234:J234"/>
    <mergeCell ref="I90:J90"/>
    <mergeCell ref="F187:F188"/>
    <mergeCell ref="G187:H187"/>
    <mergeCell ref="G92:H92"/>
    <mergeCell ref="I92:J92"/>
    <mergeCell ref="I84:J84"/>
    <mergeCell ref="B85:E85"/>
    <mergeCell ref="B86:E86"/>
    <mergeCell ref="B87:E87"/>
    <mergeCell ref="G85:H85"/>
    <mergeCell ref="I85:J85"/>
    <mergeCell ref="G86:H86"/>
    <mergeCell ref="I86:J86"/>
    <mergeCell ref="G87:H87"/>
    <mergeCell ref="I87:J87"/>
    <mergeCell ref="A186:A215"/>
    <mergeCell ref="B91:J91"/>
    <mergeCell ref="G95:H95"/>
    <mergeCell ref="G96:H96"/>
    <mergeCell ref="G97:H97"/>
    <mergeCell ref="I95:J95"/>
    <mergeCell ref="I96:J96"/>
    <mergeCell ref="I97:J97"/>
    <mergeCell ref="G99:H99"/>
    <mergeCell ref="B92:E92"/>
    <mergeCell ref="B94:J94"/>
    <mergeCell ref="B98:J98"/>
    <mergeCell ref="I187:J187"/>
    <mergeCell ref="B100:E100"/>
    <mergeCell ref="B101:E101"/>
    <mergeCell ref="G100:H100"/>
    <mergeCell ref="G101:H101"/>
    <mergeCell ref="I99:J99"/>
    <mergeCell ref="I100:J100"/>
    <mergeCell ref="I101:J101"/>
    <mergeCell ref="A8:A11"/>
    <mergeCell ref="E13:J13"/>
    <mergeCell ref="B186:J186"/>
    <mergeCell ref="B95:E95"/>
    <mergeCell ref="B96:E96"/>
    <mergeCell ref="B97:E97"/>
    <mergeCell ref="B99:E99"/>
    <mergeCell ref="B110:E110"/>
    <mergeCell ref="B111:E111"/>
    <mergeCell ref="B112:E112"/>
    <mergeCell ref="B12:J12"/>
    <mergeCell ref="B13:D13"/>
    <mergeCell ref="D56:D57"/>
    <mergeCell ref="A1:J1"/>
    <mergeCell ref="A2:J2"/>
    <mergeCell ref="A3:J3"/>
    <mergeCell ref="A5:J5"/>
    <mergeCell ref="A6:J6"/>
    <mergeCell ref="A4:J4"/>
    <mergeCell ref="E56:F57"/>
    <mergeCell ref="B9:D9"/>
    <mergeCell ref="B10:D10"/>
    <mergeCell ref="B11:D11"/>
    <mergeCell ref="B8:J8"/>
    <mergeCell ref="E9:J9"/>
    <mergeCell ref="E10:J10"/>
    <mergeCell ref="E11:J11"/>
    <mergeCell ref="E15:J15"/>
    <mergeCell ref="A70:A79"/>
    <mergeCell ref="B80:J80"/>
    <mergeCell ref="A80:A90"/>
    <mergeCell ref="B78:D78"/>
    <mergeCell ref="B79:D79"/>
    <mergeCell ref="B72:D72"/>
    <mergeCell ref="E69:F69"/>
    <mergeCell ref="B84:E84"/>
    <mergeCell ref="G84:H84"/>
    <mergeCell ref="B73:D73"/>
    <mergeCell ref="B74:D74"/>
    <mergeCell ref="B75:D75"/>
    <mergeCell ref="B76:D76"/>
    <mergeCell ref="B77:D77"/>
    <mergeCell ref="B70:J70"/>
    <mergeCell ref="B71:D71"/>
    <mergeCell ref="E71:J79"/>
    <mergeCell ref="G81:H81"/>
    <mergeCell ref="I81:J81"/>
    <mergeCell ref="G82:H82"/>
    <mergeCell ref="G83:H83"/>
    <mergeCell ref="I82:J82"/>
    <mergeCell ref="I83:J83"/>
    <mergeCell ref="I107:J107"/>
    <mergeCell ref="G107:H107"/>
    <mergeCell ref="G102:H102"/>
    <mergeCell ref="I102:J102"/>
    <mergeCell ref="I109:J109"/>
    <mergeCell ref="G114:H114"/>
    <mergeCell ref="G106:H106"/>
    <mergeCell ref="I103:J103"/>
    <mergeCell ref="I104:J104"/>
    <mergeCell ref="I105:J105"/>
    <mergeCell ref="G112:H112"/>
    <mergeCell ref="I112:J112"/>
    <mergeCell ref="G110:H110"/>
    <mergeCell ref="G111:H111"/>
    <mergeCell ref="I110:J110"/>
    <mergeCell ref="I111:J111"/>
    <mergeCell ref="B108:E108"/>
    <mergeCell ref="G118:H118"/>
    <mergeCell ref="G119:H119"/>
    <mergeCell ref="I114:J114"/>
    <mergeCell ref="I115:J115"/>
    <mergeCell ref="G116:H116"/>
    <mergeCell ref="G117:H117"/>
    <mergeCell ref="I116:J116"/>
    <mergeCell ref="I117:J117"/>
    <mergeCell ref="I108:J108"/>
    <mergeCell ref="B102:E102"/>
    <mergeCell ref="B103:E103"/>
    <mergeCell ref="B104:E104"/>
    <mergeCell ref="B105:E105"/>
    <mergeCell ref="B106:E106"/>
    <mergeCell ref="B107:E107"/>
    <mergeCell ref="B109:E109"/>
    <mergeCell ref="B122:E122"/>
    <mergeCell ref="B123:E123"/>
    <mergeCell ref="B124:E124"/>
    <mergeCell ref="B125:E125"/>
    <mergeCell ref="B126:E126"/>
    <mergeCell ref="B113:J113"/>
    <mergeCell ref="B114:E114"/>
    <mergeCell ref="B115:E115"/>
    <mergeCell ref="I126:J126"/>
    <mergeCell ref="B127:E127"/>
    <mergeCell ref="B116:E116"/>
    <mergeCell ref="B117:E117"/>
    <mergeCell ref="B118:E118"/>
    <mergeCell ref="B119:E119"/>
    <mergeCell ref="B120:E120"/>
    <mergeCell ref="B121:E121"/>
    <mergeCell ref="B153:E153"/>
    <mergeCell ref="B154:E154"/>
    <mergeCell ref="B155:E155"/>
    <mergeCell ref="B142:J142"/>
    <mergeCell ref="B93:J93"/>
    <mergeCell ref="B144:E144"/>
    <mergeCell ref="B152:J152"/>
    <mergeCell ref="B151:E151"/>
    <mergeCell ref="B150:E150"/>
    <mergeCell ref="B149:E149"/>
    <mergeCell ref="B140:E140"/>
    <mergeCell ref="B141:E141"/>
    <mergeCell ref="B134:E134"/>
    <mergeCell ref="B136:E136"/>
    <mergeCell ref="B135:E135"/>
    <mergeCell ref="B147:E147"/>
    <mergeCell ref="B137:E137"/>
    <mergeCell ref="B161:E161"/>
    <mergeCell ref="B131:E131"/>
    <mergeCell ref="B132:E132"/>
    <mergeCell ref="B133:E133"/>
    <mergeCell ref="B128:E128"/>
    <mergeCell ref="B129:E129"/>
    <mergeCell ref="B130:E130"/>
    <mergeCell ref="B148:E148"/>
    <mergeCell ref="B138:E138"/>
    <mergeCell ref="B139:E139"/>
    <mergeCell ref="B171:E171"/>
    <mergeCell ref="B156:E156"/>
    <mergeCell ref="B159:E159"/>
    <mergeCell ref="B158:E158"/>
    <mergeCell ref="B160:E160"/>
    <mergeCell ref="B157:E157"/>
    <mergeCell ref="B165:E165"/>
    <mergeCell ref="B164:E164"/>
    <mergeCell ref="B163:E163"/>
    <mergeCell ref="B162:E162"/>
    <mergeCell ref="B180:E180"/>
    <mergeCell ref="B179:E179"/>
    <mergeCell ref="B177:E177"/>
    <mergeCell ref="B176:E176"/>
    <mergeCell ref="B175:E175"/>
    <mergeCell ref="B166:E166"/>
    <mergeCell ref="B169:E169"/>
    <mergeCell ref="B168:E168"/>
    <mergeCell ref="B167:E167"/>
    <mergeCell ref="B170:E170"/>
    <mergeCell ref="B201:E201"/>
    <mergeCell ref="B189:E189"/>
    <mergeCell ref="B190:E190"/>
    <mergeCell ref="B191:E191"/>
    <mergeCell ref="B178:E178"/>
    <mergeCell ref="B183:E183"/>
    <mergeCell ref="B182:E182"/>
    <mergeCell ref="B184:E184"/>
    <mergeCell ref="B185:E185"/>
    <mergeCell ref="B181:E181"/>
    <mergeCell ref="B196:E196"/>
    <mergeCell ref="B197:E197"/>
    <mergeCell ref="B187:E188"/>
    <mergeCell ref="B198:E198"/>
    <mergeCell ref="B199:E199"/>
    <mergeCell ref="B200:E200"/>
    <mergeCell ref="B193:E193"/>
    <mergeCell ref="B194:E194"/>
    <mergeCell ref="B195:E195"/>
    <mergeCell ref="B211:E211"/>
    <mergeCell ref="B212:E212"/>
    <mergeCell ref="B213:E213"/>
    <mergeCell ref="B214:E214"/>
    <mergeCell ref="B215:E215"/>
    <mergeCell ref="B202:E202"/>
    <mergeCell ref="B203:E203"/>
    <mergeCell ref="B205:E205"/>
    <mergeCell ref="B206:E206"/>
    <mergeCell ref="B207:E207"/>
    <mergeCell ref="B208:E208"/>
    <mergeCell ref="B209:E209"/>
    <mergeCell ref="B210:E210"/>
    <mergeCell ref="I128:J128"/>
    <mergeCell ref="I125:J125"/>
    <mergeCell ref="G120:H120"/>
    <mergeCell ref="G122:H122"/>
    <mergeCell ref="G124:H124"/>
    <mergeCell ref="B204:E204"/>
    <mergeCell ref="B192:E192"/>
    <mergeCell ref="I124:J124"/>
    <mergeCell ref="I122:J122"/>
    <mergeCell ref="I127:J127"/>
    <mergeCell ref="I106:J106"/>
    <mergeCell ref="G108:H108"/>
    <mergeCell ref="G103:H103"/>
    <mergeCell ref="G104:H104"/>
    <mergeCell ref="G105:H105"/>
    <mergeCell ref="G115:H115"/>
    <mergeCell ref="G109:H109"/>
    <mergeCell ref="I118:J118"/>
    <mergeCell ref="I119:J119"/>
    <mergeCell ref="G121:H121"/>
    <mergeCell ref="I121:J121"/>
    <mergeCell ref="G123:H123"/>
    <mergeCell ref="I123:J123"/>
    <mergeCell ref="G125:H125"/>
    <mergeCell ref="G126:H126"/>
    <mergeCell ref="I120:J120"/>
    <mergeCell ref="G139:H139"/>
    <mergeCell ref="G132:H132"/>
    <mergeCell ref="G133:H133"/>
    <mergeCell ref="G135:H135"/>
    <mergeCell ref="G137:H137"/>
    <mergeCell ref="G127:H127"/>
    <mergeCell ref="G128:H128"/>
    <mergeCell ref="G129:H129"/>
    <mergeCell ref="I132:J132"/>
    <mergeCell ref="G130:H130"/>
    <mergeCell ref="G131:H131"/>
    <mergeCell ref="G134:H134"/>
    <mergeCell ref="G136:H136"/>
    <mergeCell ref="I130:J130"/>
    <mergeCell ref="I131:J131"/>
    <mergeCell ref="I133:J133"/>
    <mergeCell ref="I129:J129"/>
    <mergeCell ref="G138:H138"/>
    <mergeCell ref="G174:H174"/>
    <mergeCell ref="I138:J138"/>
    <mergeCell ref="I139:J139"/>
    <mergeCell ref="I136:J136"/>
    <mergeCell ref="I134:J134"/>
    <mergeCell ref="I137:J137"/>
    <mergeCell ref="I135:J135"/>
    <mergeCell ref="G157:H157"/>
    <mergeCell ref="G158:H158"/>
    <mergeCell ref="G159:H159"/>
    <mergeCell ref="I176:J176"/>
    <mergeCell ref="G171:H171"/>
    <mergeCell ref="G172:H172"/>
    <mergeCell ref="G173:H173"/>
    <mergeCell ref="I171:J171"/>
    <mergeCell ref="I172:J172"/>
    <mergeCell ref="I173:J173"/>
    <mergeCell ref="I169:J169"/>
    <mergeCell ref="G170:H170"/>
    <mergeCell ref="G160:H160"/>
    <mergeCell ref="G161:H161"/>
    <mergeCell ref="G175:H175"/>
    <mergeCell ref="G176:H176"/>
    <mergeCell ref="I160:J160"/>
    <mergeCell ref="I161:J161"/>
    <mergeCell ref="G163:H163"/>
    <mergeCell ref="G164:H164"/>
    <mergeCell ref="G168:H168"/>
    <mergeCell ref="I162:J162"/>
    <mergeCell ref="G177:H177"/>
    <mergeCell ref="I177:J177"/>
    <mergeCell ref="I164:J164"/>
    <mergeCell ref="G167:H167"/>
    <mergeCell ref="G144:H144"/>
    <mergeCell ref="B172:E172"/>
    <mergeCell ref="B173:E173"/>
    <mergeCell ref="B174:E174"/>
    <mergeCell ref="G169:H169"/>
    <mergeCell ref="I167:J167"/>
    <mergeCell ref="I185:J185"/>
    <mergeCell ref="G183:H183"/>
    <mergeCell ref="G182:H182"/>
    <mergeCell ref="I182:J182"/>
    <mergeCell ref="I183:J183"/>
    <mergeCell ref="I180:J180"/>
    <mergeCell ref="I181:J181"/>
    <mergeCell ref="G185:H185"/>
    <mergeCell ref="G184:H184"/>
    <mergeCell ref="I184:J184"/>
    <mergeCell ref="I147:J147"/>
    <mergeCell ref="I150:J150"/>
    <mergeCell ref="I151:J151"/>
    <mergeCell ref="I149:J149"/>
    <mergeCell ref="I148:J148"/>
    <mergeCell ref="I146:J146"/>
    <mergeCell ref="G140:H140"/>
    <mergeCell ref="G141:H141"/>
    <mergeCell ref="I140:J140"/>
    <mergeCell ref="I141:J141"/>
    <mergeCell ref="B143:J143"/>
    <mergeCell ref="B146:E146"/>
    <mergeCell ref="B145:E145"/>
    <mergeCell ref="I144:J144"/>
    <mergeCell ref="G145:H145"/>
    <mergeCell ref="I145:J145"/>
    <mergeCell ref="G146:H146"/>
    <mergeCell ref="G148:H148"/>
    <mergeCell ref="G149:H149"/>
    <mergeCell ref="G151:H151"/>
    <mergeCell ref="G150:H150"/>
    <mergeCell ref="G147:H147"/>
    <mergeCell ref="I159:J159"/>
    <mergeCell ref="I163:J163"/>
    <mergeCell ref="I179:J179"/>
    <mergeCell ref="I175:J175"/>
    <mergeCell ref="I174:J174"/>
    <mergeCell ref="I170:J170"/>
    <mergeCell ref="I157:J157"/>
    <mergeCell ref="I158:J158"/>
    <mergeCell ref="I168:J168"/>
    <mergeCell ref="G153:H153"/>
    <mergeCell ref="I153:J153"/>
    <mergeCell ref="G162:H162"/>
    <mergeCell ref="G165:H165"/>
    <mergeCell ref="G166:H166"/>
    <mergeCell ref="I165:J165"/>
    <mergeCell ref="I166:J166"/>
    <mergeCell ref="A12:A16"/>
    <mergeCell ref="E16:J16"/>
    <mergeCell ref="B16:D16"/>
    <mergeCell ref="A21:A28"/>
    <mergeCell ref="A17:A20"/>
    <mergeCell ref="B17:J17"/>
    <mergeCell ref="B18:D18"/>
    <mergeCell ref="B14:D14"/>
    <mergeCell ref="E14:J14"/>
    <mergeCell ref="B15:D15"/>
    <mergeCell ref="E18:J18"/>
    <mergeCell ref="B19:D19"/>
    <mergeCell ref="E19:J19"/>
    <mergeCell ref="B20:D20"/>
    <mergeCell ref="E20:J20"/>
    <mergeCell ref="B21:J21"/>
    <mergeCell ref="B22:D22"/>
    <mergeCell ref="E22:J22"/>
    <mergeCell ref="B23:D23"/>
    <mergeCell ref="E23:J23"/>
    <mergeCell ref="B24:J24"/>
    <mergeCell ref="B25:D25"/>
    <mergeCell ref="E25:J25"/>
    <mergeCell ref="B26:D26"/>
    <mergeCell ref="E26:J26"/>
    <mergeCell ref="B27:D27"/>
    <mergeCell ref="E27:J27"/>
    <mergeCell ref="B28:D28"/>
    <mergeCell ref="E28:J28"/>
    <mergeCell ref="B34:D34"/>
    <mergeCell ref="E34:J34"/>
    <mergeCell ref="A29:A34"/>
    <mergeCell ref="B29:J29"/>
    <mergeCell ref="B30:D30"/>
    <mergeCell ref="E30:J30"/>
    <mergeCell ref="B31:D31"/>
    <mergeCell ref="E31:J31"/>
    <mergeCell ref="B32:D32"/>
    <mergeCell ref="E32:J32"/>
    <mergeCell ref="B33:D33"/>
    <mergeCell ref="E33:J33"/>
    <mergeCell ref="B43:D43"/>
    <mergeCell ref="E43:J43"/>
    <mergeCell ref="B44:D44"/>
    <mergeCell ref="E44:J44"/>
    <mergeCell ref="B41:D41"/>
    <mergeCell ref="E41:J41"/>
    <mergeCell ref="B42:J42"/>
    <mergeCell ref="B39:J39"/>
    <mergeCell ref="B45:J45"/>
    <mergeCell ref="A35:A44"/>
    <mergeCell ref="B35:J35"/>
    <mergeCell ref="B37:D37"/>
    <mergeCell ref="E37:J37"/>
    <mergeCell ref="B38:D38"/>
    <mergeCell ref="E38:J38"/>
    <mergeCell ref="B40:D40"/>
    <mergeCell ref="E40:J40"/>
    <mergeCell ref="B36:J36"/>
    <mergeCell ref="B54:D54"/>
    <mergeCell ref="E54:J54"/>
    <mergeCell ref="B53:D53"/>
    <mergeCell ref="E53:J53"/>
    <mergeCell ref="A45:A54"/>
    <mergeCell ref="G56:H57"/>
    <mergeCell ref="B47:D47"/>
    <mergeCell ref="E47:J47"/>
    <mergeCell ref="B46:J46"/>
    <mergeCell ref="B52:J52"/>
    <mergeCell ref="G69:H69"/>
    <mergeCell ref="I56:J57"/>
    <mergeCell ref="I69:J69"/>
    <mergeCell ref="B48:D48"/>
    <mergeCell ref="E48:J48"/>
    <mergeCell ref="B50:D50"/>
    <mergeCell ref="E50:J50"/>
    <mergeCell ref="B51:D51"/>
    <mergeCell ref="E51:J51"/>
    <mergeCell ref="B49:J49"/>
    <mergeCell ref="B55:J55"/>
    <mergeCell ref="B56:C56"/>
    <mergeCell ref="A55:A69"/>
    <mergeCell ref="E223:J223"/>
    <mergeCell ref="E224:J224"/>
    <mergeCell ref="A91:A185"/>
    <mergeCell ref="B81:E81"/>
    <mergeCell ref="B82:E82"/>
    <mergeCell ref="B83:E83"/>
    <mergeCell ref="G178:H178"/>
    <mergeCell ref="G179:H179"/>
    <mergeCell ref="G180:H180"/>
    <mergeCell ref="G181:H181"/>
    <mergeCell ref="I178:J178"/>
    <mergeCell ref="G154:H154"/>
    <mergeCell ref="G155:H155"/>
    <mergeCell ref="G156:H156"/>
    <mergeCell ref="I154:J154"/>
    <mergeCell ref="I155:J155"/>
    <mergeCell ref="I156:J156"/>
    <mergeCell ref="A225:A235"/>
    <mergeCell ref="B225:J225"/>
    <mergeCell ref="D226:F226"/>
    <mergeCell ref="I226:J226"/>
    <mergeCell ref="A216:A224"/>
    <mergeCell ref="B216:J216"/>
    <mergeCell ref="B217:D217"/>
    <mergeCell ref="B218:D218"/>
    <mergeCell ref="B219:D219"/>
    <mergeCell ref="B220:D220"/>
    <mergeCell ref="B221:D221"/>
    <mergeCell ref="C330:D330"/>
    <mergeCell ref="B222:D222"/>
    <mergeCell ref="B223:D223"/>
    <mergeCell ref="B224:D224"/>
    <mergeCell ref="E217:J217"/>
    <mergeCell ref="E218:J218"/>
    <mergeCell ref="E219:J219"/>
    <mergeCell ref="E220:J220"/>
    <mergeCell ref="E221:J221"/>
    <mergeCell ref="A236:A238"/>
    <mergeCell ref="B236:J236"/>
    <mergeCell ref="B267:J267"/>
    <mergeCell ref="A267:A345"/>
    <mergeCell ref="C268:D268"/>
    <mergeCell ref="E268:G268"/>
    <mergeCell ref="H268:I268"/>
    <mergeCell ref="C269:D269"/>
    <mergeCell ref="D266:E266"/>
    <mergeCell ref="D238:E238"/>
    <mergeCell ref="E222:J222"/>
    <mergeCell ref="D254:E254"/>
    <mergeCell ref="D255:E255"/>
    <mergeCell ref="D256:E256"/>
    <mergeCell ref="D257:E257"/>
    <mergeCell ref="D261:E261"/>
    <mergeCell ref="D258:E258"/>
    <mergeCell ref="D259:E259"/>
    <mergeCell ref="I237:J237"/>
    <mergeCell ref="D237:E237"/>
    <mergeCell ref="C270:D270"/>
    <mergeCell ref="E270:G270"/>
    <mergeCell ref="C276:D276"/>
    <mergeCell ref="B351:D351"/>
    <mergeCell ref="B354:D354"/>
    <mergeCell ref="B357:F357"/>
    <mergeCell ref="G351:J351"/>
    <mergeCell ref="G354:J354"/>
    <mergeCell ref="G357:J357"/>
    <mergeCell ref="C345:D345"/>
    <mergeCell ref="D263:E263"/>
    <mergeCell ref="D264:E264"/>
    <mergeCell ref="D252:E252"/>
    <mergeCell ref="D253:E253"/>
    <mergeCell ref="C331:D331"/>
    <mergeCell ref="C326:D326"/>
    <mergeCell ref="E269:G269"/>
    <mergeCell ref="C327:D327"/>
    <mergeCell ref="C328:D328"/>
    <mergeCell ref="C329:D329"/>
    <mergeCell ref="D242:E242"/>
    <mergeCell ref="D243:E243"/>
    <mergeCell ref="B88:E88"/>
    <mergeCell ref="G88:H88"/>
    <mergeCell ref="I88:J88"/>
    <mergeCell ref="D235:F235"/>
    <mergeCell ref="I235:J235"/>
    <mergeCell ref="D227:F227"/>
    <mergeCell ref="I227:J227"/>
    <mergeCell ref="D231:F231"/>
    <mergeCell ref="H270:I270"/>
    <mergeCell ref="C271:D271"/>
    <mergeCell ref="E271:G271"/>
    <mergeCell ref="H271:I271"/>
    <mergeCell ref="D244:E244"/>
    <mergeCell ref="D245:E245"/>
    <mergeCell ref="D246:E246"/>
    <mergeCell ref="D247:E247"/>
    <mergeCell ref="H269:I269"/>
    <mergeCell ref="D262:E262"/>
    <mergeCell ref="C339:D339"/>
    <mergeCell ref="H272:I272"/>
    <mergeCell ref="C273:D273"/>
    <mergeCell ref="E273:G273"/>
    <mergeCell ref="H273:I273"/>
    <mergeCell ref="C272:D272"/>
    <mergeCell ref="E272:G272"/>
    <mergeCell ref="H275:I276"/>
    <mergeCell ref="H320:I345"/>
    <mergeCell ref="C274:D274"/>
    <mergeCell ref="E274:G274"/>
    <mergeCell ref="H274:I274"/>
    <mergeCell ref="C275:D275"/>
    <mergeCell ref="E275:G275"/>
    <mergeCell ref="C279:D279"/>
    <mergeCell ref="E279:G279"/>
    <mergeCell ref="C332:D332"/>
    <mergeCell ref="E277:G277"/>
    <mergeCell ref="C278:D278"/>
    <mergeCell ref="E278:G278"/>
    <mergeCell ref="C283:D283"/>
    <mergeCell ref="E283:G283"/>
    <mergeCell ref="E276:G276"/>
    <mergeCell ref="C281:D281"/>
    <mergeCell ref="E281:G281"/>
    <mergeCell ref="C282:D282"/>
    <mergeCell ref="E282:G282"/>
    <mergeCell ref="C280:D280"/>
    <mergeCell ref="E280:G280"/>
    <mergeCell ref="C285:D285"/>
    <mergeCell ref="E285:G285"/>
    <mergeCell ref="C286:D286"/>
    <mergeCell ref="E286:G286"/>
    <mergeCell ref="C284:D284"/>
    <mergeCell ref="E284:G284"/>
    <mergeCell ref="C289:D289"/>
    <mergeCell ref="E289:G289"/>
    <mergeCell ref="C290:D290"/>
    <mergeCell ref="E290:G290"/>
    <mergeCell ref="C287:D287"/>
    <mergeCell ref="E287:G287"/>
    <mergeCell ref="C288:D288"/>
    <mergeCell ref="E288:G288"/>
    <mergeCell ref="C293:D293"/>
    <mergeCell ref="E293:G293"/>
    <mergeCell ref="C294:D294"/>
    <mergeCell ref="E294:G294"/>
    <mergeCell ref="C291:D291"/>
    <mergeCell ref="E291:G291"/>
    <mergeCell ref="C292:D292"/>
    <mergeCell ref="E292:G292"/>
    <mergeCell ref="C297:D297"/>
    <mergeCell ref="E297:G297"/>
    <mergeCell ref="C298:D298"/>
    <mergeCell ref="E298:G298"/>
    <mergeCell ref="C295:D295"/>
    <mergeCell ref="E295:G295"/>
    <mergeCell ref="C296:D296"/>
    <mergeCell ref="E296:G296"/>
    <mergeCell ref="C301:D301"/>
    <mergeCell ref="E301:G301"/>
    <mergeCell ref="C302:D302"/>
    <mergeCell ref="E302:G302"/>
    <mergeCell ref="C299:D299"/>
    <mergeCell ref="E299:G299"/>
    <mergeCell ref="C300:D300"/>
    <mergeCell ref="E300:G300"/>
    <mergeCell ref="C305:D305"/>
    <mergeCell ref="E305:G305"/>
    <mergeCell ref="C306:D306"/>
    <mergeCell ref="E306:G306"/>
    <mergeCell ref="C303:D303"/>
    <mergeCell ref="E303:G303"/>
    <mergeCell ref="C304:D304"/>
    <mergeCell ref="E304:G304"/>
    <mergeCell ref="C309:D309"/>
    <mergeCell ref="E309:G309"/>
    <mergeCell ref="C310:D310"/>
    <mergeCell ref="E310:G310"/>
    <mergeCell ref="C307:D307"/>
    <mergeCell ref="E307:G307"/>
    <mergeCell ref="C308:D308"/>
    <mergeCell ref="E308:G308"/>
    <mergeCell ref="H277:I319"/>
    <mergeCell ref="C317:D317"/>
    <mergeCell ref="E317:G317"/>
    <mergeCell ref="C318:D318"/>
    <mergeCell ref="E318:G318"/>
    <mergeCell ref="C315:D315"/>
    <mergeCell ref="E315:G315"/>
    <mergeCell ref="E311:G311"/>
    <mergeCell ref="C312:D312"/>
    <mergeCell ref="E312:G312"/>
    <mergeCell ref="E313:G313"/>
    <mergeCell ref="C314:D314"/>
    <mergeCell ref="E314:G314"/>
    <mergeCell ref="C311:D311"/>
    <mergeCell ref="C325:D325"/>
    <mergeCell ref="E325:G325"/>
    <mergeCell ref="E320:G320"/>
    <mergeCell ref="D229:F229"/>
    <mergeCell ref="D228:F228"/>
    <mergeCell ref="D230:F230"/>
    <mergeCell ref="I232:J232"/>
    <mergeCell ref="D241:E241"/>
    <mergeCell ref="C319:D319"/>
    <mergeCell ref="E319:G319"/>
    <mergeCell ref="C316:D316"/>
    <mergeCell ref="E316:G316"/>
    <mergeCell ref="C313:D313"/>
    <mergeCell ref="E327:G327"/>
    <mergeCell ref="E328:G328"/>
    <mergeCell ref="E329:G329"/>
    <mergeCell ref="E333:G333"/>
    <mergeCell ref="D251:E251"/>
    <mergeCell ref="I228:J228"/>
    <mergeCell ref="I229:J229"/>
    <mergeCell ref="I230:J230"/>
    <mergeCell ref="I231:J231"/>
    <mergeCell ref="D232:F232"/>
    <mergeCell ref="D248:E248"/>
    <mergeCell ref="D250:E250"/>
    <mergeCell ref="D249:E249"/>
    <mergeCell ref="E345:G345"/>
    <mergeCell ref="E339:G339"/>
    <mergeCell ref="E340:G340"/>
    <mergeCell ref="E341:G341"/>
    <mergeCell ref="E342:G342"/>
    <mergeCell ref="E331:G331"/>
    <mergeCell ref="E337:G337"/>
    <mergeCell ref="I238:J266"/>
    <mergeCell ref="D233:F233"/>
    <mergeCell ref="D239:E239"/>
    <mergeCell ref="D240:E240"/>
    <mergeCell ref="E343:G343"/>
    <mergeCell ref="E344:G344"/>
    <mergeCell ref="E334:G334"/>
    <mergeCell ref="E335:G335"/>
    <mergeCell ref="E330:G330"/>
    <mergeCell ref="E332:G332"/>
    <mergeCell ref="E338:G338"/>
    <mergeCell ref="C321:D321"/>
    <mergeCell ref="E321:G321"/>
    <mergeCell ref="E322:G322"/>
    <mergeCell ref="C322:D322"/>
    <mergeCell ref="C323:D323"/>
    <mergeCell ref="C324:D324"/>
    <mergeCell ref="E323:G323"/>
    <mergeCell ref="E324:G324"/>
    <mergeCell ref="E336:G336"/>
    <mergeCell ref="G68:H68"/>
    <mergeCell ref="I68:J68"/>
    <mergeCell ref="E58:F58"/>
    <mergeCell ref="G58:H58"/>
    <mergeCell ref="I58:J58"/>
    <mergeCell ref="E59:F59"/>
    <mergeCell ref="G59:H59"/>
    <mergeCell ref="I59:J59"/>
    <mergeCell ref="E62:F62"/>
    <mergeCell ref="G62:H62"/>
    <mergeCell ref="I62:J62"/>
    <mergeCell ref="E60:F60"/>
    <mergeCell ref="G60:H60"/>
    <mergeCell ref="I60:J60"/>
    <mergeCell ref="E61:F61"/>
    <mergeCell ref="G61:H61"/>
    <mergeCell ref="I61:J61"/>
    <mergeCell ref="E63:F63"/>
    <mergeCell ref="E64:F64"/>
    <mergeCell ref="E65:F65"/>
    <mergeCell ref="G63:H63"/>
    <mergeCell ref="I63:J63"/>
    <mergeCell ref="G64:H64"/>
    <mergeCell ref="I64:J64"/>
    <mergeCell ref="G65:H65"/>
    <mergeCell ref="I65:J65"/>
    <mergeCell ref="B89:E89"/>
    <mergeCell ref="G89:H89"/>
    <mergeCell ref="I89:J89"/>
    <mergeCell ref="E66:F66"/>
    <mergeCell ref="G66:H66"/>
    <mergeCell ref="I66:J66"/>
    <mergeCell ref="E67:F67"/>
    <mergeCell ref="G67:H67"/>
    <mergeCell ref="I67:J67"/>
    <mergeCell ref="E68:F68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Saidamirkhon S Rakhimov</cp:lastModifiedBy>
  <cp:lastPrinted>2015-06-05T06:53:01Z</cp:lastPrinted>
  <dcterms:created xsi:type="dcterms:W3CDTF">2015-05-06T19:50:57Z</dcterms:created>
  <dcterms:modified xsi:type="dcterms:W3CDTF">2016-07-29T04:28:19Z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