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<sst xmlns="http://schemas.openxmlformats.org/spreadsheetml/2006/main" count="824" uniqueCount="493">
  <si>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</si>
  <si>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</si>
  <si>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</si>
  <si>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</si>
  <si>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</si>
  <si>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</si>
  <si>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</si>
  <si>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</si>
  <si>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</si>
  <si>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</si>
  <si>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</si>
  <si>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</si>
  <si>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</si>
  <si>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х</t>
  </si>
  <si>
    <t>№</t>
  </si>
  <si>
    <t>03</t>
  </si>
  <si>
    <t>05</t>
  </si>
  <si>
    <t>19</t>
  </si>
  <si>
    <t>Копия аудиторского заключения:</t>
  </si>
  <si>
    <t>161</t>
  </si>
  <si>
    <t>info.gmptuz@gm.com</t>
  </si>
  <si>
    <t>www.gmpt.uz</t>
  </si>
  <si>
    <t>2021 4000 4047 5424 3001</t>
  </si>
  <si>
    <t>00958</t>
  </si>
  <si>
    <t>22596387</t>
  </si>
  <si>
    <t>14341</t>
  </si>
  <si>
    <t>1726269</t>
  </si>
  <si>
    <t>№00500</t>
  </si>
  <si>
    <t>Прилагается</t>
  </si>
  <si>
    <t>Серджио Роша</t>
  </si>
  <si>
    <t>Минерва Матибаг</t>
  </si>
  <si>
    <t>Ромуальд Рытвински</t>
  </si>
  <si>
    <t>Саттаров Дилшод Нематович</t>
  </si>
  <si>
    <t>Юсупов Рустам Фархадович</t>
  </si>
  <si>
    <t>Geist Robert Walter</t>
  </si>
  <si>
    <t>Компания «GENERAL MOTORS HOLDINGS, LLC»</t>
  </si>
  <si>
    <t>Акционерная Компания «Узавтосаноат»</t>
  </si>
  <si>
    <t>Акционерное общество «Дженерал Моторс Узбекистан»</t>
  </si>
  <si>
    <t>Совместное Предприятие в форме общества с ограниченной ответственностью «JV MAN Auto-Uzbekistan»</t>
  </si>
  <si>
    <t>Унитарное предприятие «Автосаноат-терминал»</t>
  </si>
  <si>
    <t>Общество с ограниченной ответственностью «Автосаноат инвест»</t>
  </si>
  <si>
    <t>Общество с ограниченной ответственностью Редакция журнала «Автоолам»</t>
  </si>
  <si>
    <t>Общество с ограниченной ответственностью «Автосанимпекс»</t>
  </si>
  <si>
    <t>Общество с ограниченной ответственностью «Узавтосаноаттранс»</t>
  </si>
  <si>
    <t>Общество с ограниченной ответственностью «Узавтосаноат-Лизинг»</t>
  </si>
  <si>
    <t>Общество с ограниченной ответственностью «СамАвто»</t>
  </si>
  <si>
    <t>General Motors Company</t>
  </si>
  <si>
    <t>General Motors Korea Company</t>
  </si>
  <si>
    <t>General Motors de Argentina S.R.L.</t>
  </si>
  <si>
    <t>General Motors do Brazil Ltd</t>
  </si>
  <si>
    <t>GMPT Europe S.r.l</t>
  </si>
  <si>
    <t>Adam Opel AG</t>
  </si>
  <si>
    <t>GM Auslandsprojekte GmbH</t>
  </si>
  <si>
    <t>GM Auto</t>
  </si>
  <si>
    <t>GM Holden Ltd.</t>
  </si>
  <si>
    <t>GM Overseas Corporation</t>
  </si>
  <si>
    <t>PT General Motors Indonesia</t>
  </si>
  <si>
    <t>PT General Motors Indonesia Manufacturing</t>
  </si>
  <si>
    <t>GM of Canada Limited</t>
  </si>
  <si>
    <t>General Motors de Mexico, S. de R.l. de C.V.</t>
  </si>
  <si>
    <t>Shanghai General Motors Corporation Limited</t>
  </si>
  <si>
    <t>Chevrolet Central and Eastern Europe LLC</t>
  </si>
  <si>
    <t>GM India Private Limited</t>
  </si>
  <si>
    <t>General Motors Manufacturing Poland</t>
  </si>
  <si>
    <t>GM Technical Centre India Pvt. Ltd.</t>
  </si>
  <si>
    <t>GM GLOBAL TECHNOLOGY OPERATIONS, INC.</t>
  </si>
  <si>
    <t>Chevrolet Sales Thailand Limited</t>
  </si>
  <si>
    <t>Акционерное общество «УзКоджи»</t>
  </si>
  <si>
    <t>Общество с ограниченной ответственностью «УзЧасис»</t>
  </si>
  <si>
    <t>Общество с ограниченной ответственностью СОК «Кизил Сув»</t>
  </si>
  <si>
    <t>Общество с ограниченной ответственностью «Транскомплекс»</t>
  </si>
  <si>
    <t>Общество с ограниченной ответственностью «УзХанву»</t>
  </si>
  <si>
    <t>Общество с ограниченной ответственностью «УзХанву инжиниринг»</t>
  </si>
  <si>
    <t>Общество с ограниченной ответственностью «UzEraeCable»</t>
  </si>
  <si>
    <t>Общество с ограниченной ответственностью «UzEraealternator»</t>
  </si>
  <si>
    <t>Общество с ограниченной ответственностью «UzErae Climate Control»</t>
  </si>
  <si>
    <t>Акционерное общество «Центр логистики Ангрен»</t>
  </si>
  <si>
    <t>Общество с ограниченной ответственностью «Уз Автоаустем»</t>
  </si>
  <si>
    <t>Общество с ограниченной ответственностью «Уз Сангву»</t>
  </si>
  <si>
    <t>Общество с ограниченной ответственностью «Уз Экокат»</t>
  </si>
  <si>
    <t>Общество с ограниченной ответственностью «Узавтотрейлер»</t>
  </si>
  <si>
    <t>Общество с ограниченной ответственностью «АвтосаноатАгро»</t>
  </si>
  <si>
    <t>Общество с ограниченной ответственностью «АвтосаноатСепла»</t>
  </si>
  <si>
    <t>Общество с ограниченной ответственностью «Kwangjin Autosystems»</t>
  </si>
  <si>
    <t>Общество с ограниченной ответственностью «Наманган ССТТМ»</t>
  </si>
  <si>
    <t>Общество с ограниченной ответственностью «Avtosanoat Metal»</t>
  </si>
  <si>
    <t>Общество с ограниченной ответственностью «Avtosanoat-Landi Renzo»</t>
  </si>
  <si>
    <t>Некоммерческая организация Детский оздоровительный лагерь «Сокол»</t>
  </si>
  <si>
    <t>Общество с ограниченной ответственностью «Агромаш саноат инвест»</t>
  </si>
  <si>
    <t>Общество с ограниченной ответственностью «КБ-УзАгротех»</t>
  </si>
  <si>
    <t>Общество с ограниченной ответственностью «ХАПО»</t>
  </si>
  <si>
    <t>Акционерное общество «Автокомпонент»</t>
  </si>
  <si>
    <t>Общество с ограниченной ответственностью «Ист-Баттерфляй»</t>
  </si>
  <si>
    <t>Общество с ограниченной ответственностью «УзДонгЖуПэинт Компани»</t>
  </si>
  <si>
    <t>Общество с ограниченной ответственностью «УзДонгЯнг Ко»</t>
  </si>
  <si>
    <t>Общество с ограниченной ответственностью «УзКорам Ко»</t>
  </si>
  <si>
    <t>Акционерное общество «УзТонгХонгКо»</t>
  </si>
  <si>
    <t>Акционерное общество «УзСемюнгКо»</t>
  </si>
  <si>
    <t>Акционерное общество «УзДонгВон Ко»</t>
  </si>
  <si>
    <t>Общество с ограниченной ответственностью «Автоойна»</t>
  </si>
  <si>
    <t>Общество с ограниченной ответственностью «Шават Подшипник»</t>
  </si>
  <si>
    <t>Акционерное общество «Джизакский аккумуляторный завод»</t>
  </si>
  <si>
    <t>Председатель Наблюдательного совета</t>
  </si>
  <si>
    <t>Член Наблюдательного совета</t>
  </si>
  <si>
    <t>Генеральный директор АО «Дженерал Моторс Пауэртрейн – Узбекистан»</t>
  </si>
  <si>
    <t>Владение 20% и более акций АО «Дженерал Моторс Пауэртрейн – Узбекистан»</t>
  </si>
  <si>
    <t>Юридическое лицо, двадцатью и более процентами в уставном фонде которого владеют те же лица (АК «Узавтосаноат» и Компания «GENERAL MOTORS HOLDINGS, LLC»), что и лица, которые владеют двадцатью и более процентами в уставном фонде АО «Дженерал Моторс Пауэртрейн – Узбекистан»;</t>
  </si>
  <si>
    <t>Юридическое лицо, не менее одной трети состава Наблюдательного совета которого составляют те же лица, что и лица, составляющие не менее одной трети Наблюдательного совета АО «Дженерал Моторс Пауэртрейн – Узбекистан».</t>
  </si>
  <si>
    <t>Юридическое лицо, двадцатью и более процентами в уставном фонде которого владеет то же лицо (АК «Узавтосаноат»), что и лицо, которое владеет двадцатью и более процентами в уставном фонде АО «Дженерал Моторс Пауэртрейн – Узбекистан»</t>
  </si>
  <si>
    <t>Юридическое лицо, двадцатью и более процентами в уставном фонде которого владеет то же лицо (Компания «GENERAL MOTORS HOLDINGS, LLC»), что и лицо, которое владеет двадцатью и более процентами в уставном фонде АО «Дженерал Моторс Пауэртрейн – Узбекистан»</t>
  </si>
  <si>
    <t>GM Korea Company</t>
  </si>
  <si>
    <t>LLC General Motors Auto</t>
  </si>
  <si>
    <t>GM Holden Limited</t>
  </si>
  <si>
    <t>General Motors Overseas Corporation</t>
  </si>
  <si>
    <t>General Motors Uzbekistan</t>
  </si>
  <si>
    <t>Г</t>
  </si>
  <si>
    <t>Detroit Michigan, USA</t>
  </si>
  <si>
    <t>Incheon, The Republic of Korea</t>
  </si>
  <si>
    <t>Rosario, Argentina</t>
  </si>
  <si>
    <t>São Paulo, Brazil</t>
  </si>
  <si>
    <t>Torino, Italy</t>
  </si>
  <si>
    <t>Russelsheim, Germany</t>
  </si>
  <si>
    <t>Saint Petersburg, Russia</t>
  </si>
  <si>
    <t>Port Melbourne, Australia</t>
  </si>
  <si>
    <t>Bekasi, Indonesia</t>
  </si>
  <si>
    <t>Ontario, Canada</t>
  </si>
  <si>
    <t>Del. Miguel Hidalgo, Mexico</t>
  </si>
  <si>
    <t>Shanghai, China</t>
  </si>
  <si>
    <t>Budaors, Hungary</t>
  </si>
  <si>
    <t>Gujarat, India</t>
  </si>
  <si>
    <t>Gliwice, Poland</t>
  </si>
  <si>
    <t>Bangalore, India</t>
  </si>
  <si>
    <t>Jatujak, Thailand</t>
  </si>
  <si>
    <t>-</t>
  </si>
  <si>
    <t xml:space="preserve">"General Motors Powertrain - Uzbekistan"
AKSYANERLIK JAMIYATINING
Yillik hisoboti </t>
  </si>
  <si>
    <t xml:space="preserve">AKSYANERLIK JAMIYATINING </t>
  </si>
  <si>
    <t xml:space="preserve">                                                                                                        Yillik hisoboti</t>
  </si>
  <si>
    <t>2014 yil natijalari bo'yicha</t>
  </si>
  <si>
    <t>Hisobotni tasdiqlagan emitentning organi – Aksionerlik jamiyatining yillik umumiy yig'ilishi</t>
  </si>
  <si>
    <r>
      <t xml:space="preserve">Hisobot tasdiqlagan sana – </t>
    </r>
    <r>
      <rPr>
        <b/>
        <sz val="8"/>
        <color indexed="8"/>
        <rFont val="Times New Roman"/>
        <family val="1"/>
      </rPr>
      <t>28</t>
    </r>
    <r>
      <rPr>
        <b/>
        <sz val="8"/>
        <color indexed="8"/>
        <rFont val="Times New Roman"/>
        <family val="1"/>
      </rPr>
      <t xml:space="preserve"> may 2015 yil</t>
    </r>
  </si>
  <si>
    <t>Emitentni nomlanishi</t>
  </si>
  <si>
    <t>To'liq:</t>
  </si>
  <si>
    <t>Qisqartirilgan:</t>
  </si>
  <si>
    <t>Berja tikerining nomlanishi:</t>
  </si>
  <si>
    <t>General Motors Powertrain - Uzbekistan" aksionerlik jamiyati</t>
  </si>
  <si>
    <t>GMPT – O’zbekiston AJ “ / “GMPT – O’z” AJ</t>
  </si>
  <si>
    <t>Joylashishi:</t>
  </si>
  <si>
    <t>MUROJAAT UCHUN MA'LUMOTLAR</t>
  </si>
  <si>
    <t>111800, Toshkent viloyati, Zangiota tumani, qishloq fuqarolar yeg’ini «Хonobod», Qumariq maxallasi, Istiqlol ko’chasi, 1; Tel.: 998 (71) 280 64 39, Faks: 998 (71) 280 65 01</t>
  </si>
  <si>
    <t xml:space="preserve">pochta manzili: </t>
  </si>
  <si>
    <t>O’zbekiston Respublikasi, 111800, Toshkent viloyati, Zangiota tumani, qishloq fuqarolar yeg’ini «Хonobod», Qumariq maxallasi, Istiqlol ko’chasi, 1; Tel.: 998 (71) 280 64 39, Faks: 998 (71) 280 65 01</t>
  </si>
  <si>
    <t>ELEKTRON QUTICHA MANZILI:*</t>
  </si>
  <si>
    <t>Rasmiy veb-sayt:*</t>
  </si>
  <si>
    <t>BANK REKVIZITLARI</t>
  </si>
  <si>
    <t>Xizmat ko’rsatayotgan bankni nomi:</t>
  </si>
  <si>
    <t>«АСАКА» DATB Sergeli tuman filiali</t>
  </si>
  <si>
    <t>Hisob-kitob schyotining raqami:</t>
  </si>
  <si>
    <t>MFО:</t>
  </si>
  <si>
    <t>BERILGAN IDENTIFIKATSIYA VA RO'YXATGA OLISH RAQAMLARI:</t>
  </si>
  <si>
    <t>ro'yxatga olgan organ bilan:</t>
  </si>
  <si>
    <t xml:space="preserve">Ozbekiston Respublikasi adliya vazirligi
2009 yil 21 yanvar  978 son
</t>
  </si>
  <si>
    <t>Davlat soliq organi bilan (INN):</t>
  </si>
  <si>
    <t>DAVLAT STATISTIKA ORGANLARI BILAN TAYINLANGAN RAQAMLAR:</t>
  </si>
  <si>
    <t xml:space="preserve">KFS: </t>
  </si>
  <si>
    <t xml:space="preserve">ОКPO: </t>
  </si>
  <si>
    <t>ОКОNX:</t>
  </si>
  <si>
    <t>SОАТО:</t>
  </si>
  <si>
    <t>EMITENTNI MOLIYAVIY-IQTISODIY HOLATINI KO'RSATKICHLARI</t>
  </si>
  <si>
    <t>Ustav kapitalini rentabelligini koeffitsiyenti:</t>
  </si>
  <si>
    <t>Umumiy to'lov qobiliyatini qoplash koeffitsiyenti:</t>
  </si>
  <si>
    <t>Absolyut likvidlik koeffitsiyenti:</t>
  </si>
  <si>
    <t>O'zining va jalb etilgan mablag'larni mos kelish koeffitsiyenti:</t>
  </si>
  <si>
    <t>Emitentni o'zini va qarzga olingan mablag'larini mos kelishi:</t>
  </si>
  <si>
    <t>HISOBOT YILIDA QIMMATLI QOG'OZLAR BO'YICHA HISOBLANGAN FOYDA HAJMI</t>
  </si>
  <si>
    <t>Odiy aksiyalar bo'yicha</t>
  </si>
  <si>
    <t>Bir aksiyaga so'mda:</t>
  </si>
  <si>
    <t>Bir aksiyaning nominal qiymatiga foizda:</t>
  </si>
  <si>
    <t>Imtiyozli aksiyalar bo'yicha</t>
  </si>
  <si>
    <t>yo'q</t>
  </si>
  <si>
    <t xml:space="preserve">Bir aksiyaga so'mda: </t>
  </si>
  <si>
    <t>Boshqa qimmatli qo'gozlar bo'yicha</t>
  </si>
  <si>
    <t>Bir qimmatli qog'ozga somda:</t>
  </si>
  <si>
    <t>Bir qimmatli qog'oz nominal qiymatiga foizda::</t>
  </si>
  <si>
    <t>QIMMATLI QOG'OZLARGA FOYDA TO'LASH BO'YICHA BOR QARZDORLIK</t>
  </si>
  <si>
    <t>hisobot davri natijalari bo'yicha (so'mda):</t>
  </si>
  <si>
    <t>avvalgi davrlar natijalari bo'yicha (so'mda):</t>
  </si>
  <si>
    <t>hisobot davri natijalari bo'yicha (so'mda)</t>
  </si>
  <si>
    <t>MANSABDOR SHAXSLAR SHAXSIY TARKIBIDAGI O'ZGARISHLAR (IJROIYA ORGAN)</t>
  </si>
  <si>
    <t>o'zgarish sanasi</t>
  </si>
  <si>
    <t>qaror qabul qilingan sana</t>
  </si>
  <si>
    <t>vazifasini boshlash sanasi</t>
  </si>
  <si>
    <t>F.I.Sh.</t>
  </si>
  <si>
    <t>Lavozim</t>
  </si>
  <si>
    <t>Emitentning qarorni qabul qilgan organi</t>
  </si>
  <si>
    <t>27 iyun 2014 yil</t>
  </si>
  <si>
    <t xml:space="preserve">Geist Robert Walter </t>
  </si>
  <si>
    <t>bosh direktor</t>
  </si>
  <si>
    <t>Aksiyadorlar umumiy yig'ilishi</t>
  </si>
  <si>
    <t>Tanlangan (tayinlangan) / tarkibdan chiqarilgan (bo'shatilgan, vakolatligini  muddatini tugashi)</t>
  </si>
  <si>
    <t>Tanlangan (tayinlangan)</t>
  </si>
  <si>
    <t>HISOBOT YILIDA QO'SHIMCHA CHIQARILGAN QIMMATLI QOG'OZLAR TO'G'RISIDA ASOSIY MA'LUMOTLAR ***</t>
  </si>
  <si>
    <t>Emitentning chiqarish to'g'risida qarorni qabul qilgan organi:</t>
  </si>
  <si>
    <t>qimmatli qo'gozlar turi:</t>
  </si>
  <si>
    <t>qimmatli qo'gozlar soni:</t>
  </si>
  <si>
    <t>bir dona qimmatli qo'gozning nominal qiymati:</t>
  </si>
  <si>
    <t>chiqarishning davlat ro'yxatdan o'tish sanasi:</t>
  </si>
  <si>
    <t>chiqarishning davlat ro'yxatidan o'tgan raqami:</t>
  </si>
  <si>
    <t>Joylashtirish usuli:</t>
  </si>
  <si>
    <t>Joylashtirishni boshlash sanasi:</t>
  </si>
  <si>
    <t>Joylashtirishni yakunlash sanasi:</t>
  </si>
  <si>
    <t>Hisobot yilida korxona qimmatli qog'ozlar chiqargani yo'q</t>
  </si>
  <si>
    <t xml:space="preserve">HISOBOT YILIDA EMITENT FAOLIYATIDA SEZILARLI DARAJADAGI FAKTLAR </t>
  </si>
  <si>
    <t>Mavjud faktning nomlanishi</t>
  </si>
  <si>
    <t xml:space="preserve">mav, faktning </t>
  </si>
  <si>
    <t>mavjud faktning uzaga kelgan sanasi</t>
  </si>
  <si>
    <t xml:space="preserve">emitentning yuqori boshqaruv organi qabul qilgan qarorlar </t>
  </si>
  <si>
    <t xml:space="preserve">Mansabdor shaxslar shaxsiy tarkibidagi o'zgarishlar </t>
  </si>
  <si>
    <t>emitentning yuqori boshqaruv organi qabul qilgan qarorlar</t>
  </si>
  <si>
    <t xml:space="preserve">soni ko'rsatilgan affilyatsiyalashgan shaxslar ro'yxatidagi o'zgarishlar </t>
  </si>
  <si>
    <t>Mansabdor shaxslar shaxsiy tarkibidagi o'zgarishlar</t>
  </si>
  <si>
    <t xml:space="preserve">mavjud faktning e'lon qilingan sana
</t>
  </si>
  <si>
    <t>sayt csm.gov.uz, 09.06.2014</t>
  </si>
  <si>
    <t>sayt csm.gov.uz, 15.07.2014</t>
  </si>
  <si>
    <t>sayt  csm.gov.uz, 15.07.2014</t>
  </si>
  <si>
    <t>sayt  csm.gov.uz, 25.12.2014</t>
  </si>
  <si>
    <t>AKSIONERLIK JAMIYATLAR UCHUN BUXGALTER BALANSI (MING. SO'M.)</t>
  </si>
  <si>
    <t xml:space="preserve">  Ko'rsatkichni nomlanishi</t>
  </si>
  <si>
    <t>Satr kodi.</t>
  </si>
  <si>
    <t>hisobot davri boshiga</t>
  </si>
  <si>
    <t>hisobot davri yakuniga</t>
  </si>
  <si>
    <t>Аktiv</t>
  </si>
  <si>
    <t>I. Uzoq muddatli aktivlar</t>
  </si>
  <si>
    <t>Boshlang'ich  (qayta tiklovchi) qiymat (0100, 0300)</t>
  </si>
  <si>
    <t>Iznos summasi (0200)</t>
  </si>
  <si>
    <t>Qoldiq (balans) qiymat (satr. 010-011)</t>
  </si>
  <si>
    <t>Nomoddiy aktivlar:</t>
  </si>
  <si>
    <t>Boshlang'ich qiymat(0400)</t>
  </si>
  <si>
    <t>Amortizatsiya summasi (-500</t>
  </si>
  <si>
    <t>Qoldiq (balans) qiymat (satr. 020-021)</t>
  </si>
  <si>
    <r>
      <t>Uzoq muddatli investitsiyalar, jami</t>
    </r>
    <r>
      <rPr>
        <sz val="7"/>
        <color indexed="8"/>
        <rFont val="Times New Roman"/>
        <family val="1"/>
      </rPr>
      <t xml:space="preserve"> ( satr 040+050+060+070+080), shu jumladan:</t>
    </r>
  </si>
  <si>
    <t>qimmatli qo'gozlar (0610)</t>
  </si>
  <si>
    <t>Sho'ba hujalik jamiyatlarga investitsiya qilish (0620)</t>
  </si>
  <si>
    <t>Qaram bo'lgan hujalik jamiyatlarga investitsiya qilish (0630)</t>
  </si>
  <si>
    <t>Chet el kapitallik korxonalarga investitsiya qilish (0640)</t>
  </si>
  <si>
    <t>Boshqa uzoq muddatli investitsiyalar (0690)</t>
  </si>
  <si>
    <t>o'rnatishga uskunalar (0700)</t>
  </si>
  <si>
    <t>Kapital qo'yimlar (0800)</t>
  </si>
  <si>
    <t xml:space="preserve"> Uzoq muddatli debitor qarzdorlik (0910, 0920, 0930, 0940)</t>
  </si>
  <si>
    <t>Uzoq muddatli uzaytirilgan harajatlar  (0950, 0960, 0990)</t>
  </si>
  <si>
    <r>
      <t xml:space="preserve">Jami I bo'lim bo'yicha </t>
    </r>
    <r>
      <rPr>
        <sz val="7"/>
        <color indexed="8"/>
        <rFont val="Times New Roman"/>
        <family val="1"/>
      </rPr>
      <t xml:space="preserve"> (satr. 012+022+030+090+100+110+120)</t>
    </r>
  </si>
  <si>
    <t>II. Joriy aktivlar</t>
  </si>
  <si>
    <r>
      <t>J</t>
    </r>
    <r>
      <rPr>
        <b/>
        <sz val="7"/>
        <color indexed="8"/>
        <rFont val="Times New Roman"/>
        <family val="1"/>
      </rPr>
      <t>ami tovar-material zaxiralar</t>
    </r>
    <r>
      <rPr>
        <sz val="7"/>
        <color indexed="8"/>
        <rFont val="Times New Roman"/>
        <family val="1"/>
      </rPr>
      <t xml:space="preserve">  (satr.150+160+170+180), shu jumladan :</t>
    </r>
  </si>
  <si>
    <t>Ishlab chiqarish zaxiralar (1000, 1100, 1500, 1600)</t>
  </si>
  <si>
    <t>Tugatilmagan ishlab chiqarish (2000, 2100, 2300, 2700)</t>
  </si>
  <si>
    <t>tayor mahsulot (2800)</t>
  </si>
  <si>
    <t>Tovarlar (2900 minus 2980)</t>
  </si>
  <si>
    <t>Kelgusi davr harajatlari (3100)</t>
  </si>
  <si>
    <t>Muddati uzaytirilgan harajatlar (3200)</t>
  </si>
  <si>
    <r>
      <rPr>
        <b/>
        <sz val="7"/>
        <color indexed="8"/>
        <rFont val="Times New Roman"/>
        <family val="1"/>
      </rPr>
      <t xml:space="preserve">Jami Debitorlar </t>
    </r>
    <r>
      <rPr>
        <sz val="7"/>
        <color indexed="8"/>
        <rFont val="Times New Roman"/>
        <family val="1"/>
      </rPr>
      <t>(satr.220+240+250+260+270+280+290+300+310)</t>
    </r>
  </si>
  <si>
    <t>ular ichidan: muddati kechiktirilganlar</t>
  </si>
  <si>
    <t>Alohida bo'linmalar qarzdorligi (4110)</t>
  </si>
  <si>
    <t>Sho'ba va qaram bo'lgan hujalik jamiyatlarining qarzdorligi (4120)</t>
  </si>
  <si>
    <t>Hodimlarni boshqa operatsiyalari bo'yicha qarzdorligi (4700)</t>
  </si>
  <si>
    <t>Boshqa debitorlik qarzdorliklar  (4800)</t>
  </si>
  <si>
    <r>
      <t>Pul mablag'lari, jami</t>
    </r>
    <r>
      <rPr>
        <sz val="7"/>
        <color indexed="8"/>
        <rFont val="Times New Roman"/>
        <family val="1"/>
      </rPr>
      <t xml:space="preserve"> (satr.330+340+350+360), shu jumladan:</t>
    </r>
  </si>
  <si>
    <t>kassadagi pul mablag'lar (5000)</t>
  </si>
  <si>
    <t>Chet el valyutasida pul mablag'lari (5200)</t>
  </si>
  <si>
    <t>Boshqa pul mablag'lari va ekvivalentlari (5500, 5600, 5700)</t>
  </si>
  <si>
    <t>Qisqa muddatli investitsiyalar (5800)</t>
  </si>
  <si>
    <t>Boshqa joriy aktivlar (5900)</t>
  </si>
  <si>
    <r>
      <t xml:space="preserve">Jami II bo'lim bo'yicha </t>
    </r>
    <r>
      <rPr>
        <sz val="7"/>
        <color indexed="8"/>
        <rFont val="Times New Roman"/>
        <family val="1"/>
      </rPr>
      <t xml:space="preserve"> (satr. 140+190+200+210+320+370+380)</t>
    </r>
  </si>
  <si>
    <r>
      <t xml:space="preserve">Jami balans aktivi bo'yicha </t>
    </r>
    <r>
      <rPr>
        <sz val="7"/>
        <color indexed="8"/>
        <rFont val="Times New Roman"/>
        <family val="1"/>
      </rPr>
      <t>(satr.130+satr.390)</t>
    </r>
  </si>
  <si>
    <t>Passiv</t>
  </si>
  <si>
    <t xml:space="preserve">I. Shaxsiy mablag'lar manbalari </t>
  </si>
  <si>
    <t>Ustav kapitali (8300)</t>
  </si>
  <si>
    <t>Qo'shilgan kapital (8400)</t>
  </si>
  <si>
    <t>Zaxiradagi kapital (8500)</t>
  </si>
  <si>
    <t>Taqsimlanmagan foyda (qoplanmagan zarar) (8700)</t>
  </si>
  <si>
    <r>
      <t xml:space="preserve">I Jami I bo'lim bo'yicha </t>
    </r>
    <r>
      <rPr>
        <sz val="7"/>
        <color indexed="8"/>
        <rFont val="Times New Roman"/>
        <family val="1"/>
      </rPr>
      <t xml:space="preserve"> (satr.410+420+430-440+450+460+470)</t>
    </r>
  </si>
  <si>
    <t>II. Majburiyatlar</t>
  </si>
  <si>
    <r>
      <t>Uzoq muddatli majburiyatlar, jami</t>
    </r>
    <r>
      <rPr>
        <sz val="7"/>
        <color indexed="8"/>
        <rFont val="Times New Roman"/>
        <family val="1"/>
      </rPr>
      <t xml:space="preserve"> (satr.500+520+530+540+550+560+570+580+590)</t>
    </r>
  </si>
  <si>
    <t>shu jumladan: uzoq muddatli debitor qarzdorlik (satr.500+520+540+560+590)</t>
  </si>
  <si>
    <t>Sho'ba va qaram bo'lgan hujalik jamiyatlariga uzoq muddatli qarzdorlik  (7120)</t>
  </si>
  <si>
    <t>uzoq muddatli uzaytirilgan daromadlar  (7210, 7220, 7230)</t>
  </si>
  <si>
    <t>xaridorlar va buyurtmachilar qarzdorligi (4000 minus 4900)</t>
  </si>
  <si>
    <t>hodimlarga berilgan bo'naqlar (4200)</t>
  </si>
  <si>
    <t>etkazib beruvchi va pudratchilarga berilgan bo'naqlar (4300)</t>
  </si>
  <si>
    <t>Soliqlar va budjetga yig'imlam bo'yicha bo'naqlar  (4400)</t>
  </si>
  <si>
    <t>maqsadli tushumlar  (8800)</t>
  </si>
  <si>
    <t>Davlat maxsus jamg'armalar va sug'urtalash bo'yicha bo'naqlar (4500)</t>
  </si>
  <si>
    <t>Tasischilarning ustav kapitaliga ulushlar bo'yicha qarzdorligi (4600)</t>
  </si>
  <si>
    <t>Hisoblashish schyotidagi pul mablag'lari  (5100)</t>
  </si>
  <si>
    <t>sotib olingan xususiy aksiyalar (8600)</t>
  </si>
  <si>
    <t>Kelgusidagi harajatlar va to'lovlari uchun zaxiralari (8900)</t>
  </si>
  <si>
    <t>Mol etkazib beruvchi va pudratchilarga uzoq muddatli qarzdorlik (7000)</t>
  </si>
  <si>
    <t>Alohida bo'linmalarga uzoq muddatli qarzdorlik  (7110)</t>
  </si>
  <si>
    <t>Soliq va majburiy to'lovlar bo'yicha uzoq muddatli uzaytirilgan majburiyatlar  (7240)</t>
  </si>
  <si>
    <t>Boshqa uzoq muddatli uzaytirilgan majburiyatlar (7250, 7290)</t>
  </si>
  <si>
    <t>Xaridorlar va buyurtmachilardan olingan bo'naqlar  (7300)</t>
  </si>
  <si>
    <t>Uzoq muddatli bank kreditlari (7810)</t>
  </si>
  <si>
    <t>Uzoq muddatli qarzlar  (7820, 7830, 7840)</t>
  </si>
  <si>
    <t>Boshqa uzoq muddatli kreditorlik qarz (7900)</t>
  </si>
  <si>
    <t>Jami Joriy majburiyatlar (satr.610+630+640+650+660+670+680+690+700+710+720+730+740+750+760)</t>
  </si>
  <si>
    <t>shu jumladan: joriy kreditorlik qarz (satr.610+630+650+670+680+690+700+710+720+760)</t>
  </si>
  <si>
    <t xml:space="preserve">shundan: kechiktirilgan joriy kreditorlik qarz </t>
  </si>
  <si>
    <t xml:space="preserve">Mol etkazib beruvchi va pudratchilarga qarz  (6000) </t>
  </si>
  <si>
    <t xml:space="preserve">Alohida bo'linmalarga qarz(6110) </t>
  </si>
  <si>
    <t>Sho'ba va qaram bo'lgan hujalik jamiyatlariga qarz-6120</t>
  </si>
  <si>
    <t>Uzaytirilgan daromadlar (6210, 6220, 6230)</t>
  </si>
  <si>
    <t>Soliq va majburiy to'lovlar bo'yicha uzaytirilgan majburiyatlar  (6240)</t>
  </si>
  <si>
    <t>Boshqa uzaytirilgan majburiyatlar (6250, 6290)</t>
  </si>
  <si>
    <t>Olingan bo'naqlar (6300)</t>
  </si>
  <si>
    <t>Budjetga to'lovlar bo'yicha qarzdorlik (6400)</t>
  </si>
  <si>
    <t>Sugurtalar bo'yicha qarzdorlik (6510)</t>
  </si>
  <si>
    <t>Maqsadli davlat jamg'armalariga to'lovlar bo'yicha qarzdorlik (6520)</t>
  </si>
  <si>
    <t>Tasischilarga qarz (6600)</t>
  </si>
  <si>
    <t xml:space="preserve">Mehnatga haq to'lash bo'yicha qarz (6700) </t>
  </si>
  <si>
    <t>Qisqa muddatli bank kreditlari  (6810)</t>
  </si>
  <si>
    <t>Qisqa muddatli qarzlar  (6820, 6830, 6840)</t>
  </si>
  <si>
    <t>Uzoq muddatli majburiyatlar joriy qismi (6950)</t>
  </si>
  <si>
    <t>Boshqa kreditorlik qarzlar  (6950 dan tashqari 6900 )</t>
  </si>
  <si>
    <r>
      <t xml:space="preserve">Balans passivi bo'yicha jami </t>
    </r>
    <r>
      <rPr>
        <sz val="7"/>
        <color indexed="8"/>
        <rFont val="Times New Roman"/>
        <family val="1"/>
      </rPr>
      <t>(satr.480+770)</t>
    </r>
  </si>
  <si>
    <r>
      <t xml:space="preserve"> II bo'lim bo'yicha jami </t>
    </r>
    <r>
      <rPr>
        <sz val="7"/>
        <color indexed="8"/>
        <rFont val="Times New Roman"/>
        <family val="1"/>
      </rPr>
      <t xml:space="preserve"> (satr.490+600)</t>
    </r>
  </si>
  <si>
    <t>AKSIONERLIK JAMIYATLARI UCHUN MOLIYAVIY NATIJALAR TO'G'RISIDA HISOBOT (MING.SO'M.)</t>
  </si>
  <si>
    <t>Ko'rsatkich nomi</t>
  </si>
  <si>
    <t>daromadlar  (foyda)</t>
  </si>
  <si>
    <t>xarajatlar (zararlar)</t>
  </si>
  <si>
    <t>Hisobot davriga</t>
  </si>
  <si>
    <t xml:space="preserve">O'tgan yilning shu davriga </t>
  </si>
  <si>
    <t>Mahsulot (tovar, ish va xizmat) larni sotishdan sof tushum</t>
  </si>
  <si>
    <t>Sotilgan mahsulot (tovar, ish, va xizmat) larni tannarxi</t>
  </si>
  <si>
    <t>Mahsulot (tovar, ish va xizmat) larni sotishdan yalpi foyda, Mahsulot (tovar, ish va xizmat) larni sotishdan zarar (satr.010-020)</t>
  </si>
  <si>
    <t>Davr xarajatlari , jami (satr.050+060+070+080), shu jumladan:</t>
  </si>
  <si>
    <t>Sotish bo'yicha xarajatlar</t>
  </si>
  <si>
    <t>Ma'muriy xarajatlar</t>
  </si>
  <si>
    <t>Boshqa operatsion xarajatlar</t>
  </si>
  <si>
    <t>Kelgusida soliqqa tortiladigan bazadan chiqariladigan hisobot davri xarajatlari</t>
  </si>
  <si>
    <t>Asosiy faoliyatdan tushgan boshqa daromadlar</t>
  </si>
  <si>
    <t>Asosiy faoliyatdan tushgan foyda (zarar) (satr.030-040+090)</t>
  </si>
  <si>
    <t>Moliyaviy faoliyatdan tushgan daromadlar, jami (satr.120+130+140+150+160), shu jumladan:</t>
  </si>
  <si>
    <t>Dividend ko'rinishdagi daromad</t>
  </si>
  <si>
    <t>Foyiz ko'rinishdagi  daromad</t>
  </si>
  <si>
    <t>Uzoq muddatli ijaradan (moliyaviy lizing) tushgan daromad</t>
  </si>
  <si>
    <t xml:space="preserve">Valyuta kursi farqidan daromadlar </t>
  </si>
  <si>
    <t xml:space="preserve">Moliyaviy faoliyatdan tushgan boshqa daromadlar </t>
  </si>
  <si>
    <t>Moliyaviy faoliyat bo'yicha xarajatlar (satr.180+190+200+210), shu jumladan:</t>
  </si>
  <si>
    <t>Foyiz ko'rinishdagi xarajatlar</t>
  </si>
  <si>
    <t xml:space="preserve">Uzoq muddatli ijara (moliyaviy lizing) bo'yicha foyiz ko'rinishdagi xarajatlar </t>
  </si>
  <si>
    <t>Valyuta kursi farqidan zararlar</t>
  </si>
  <si>
    <t>Moliyaviy faoliyat bo'yicha boshqa xarajatlar</t>
  </si>
  <si>
    <t>Umumho'jalik faoliyatdan foyda (zarar) (satr.100+110-170)</t>
  </si>
  <si>
    <t>Favqulotdagi foydalar va zararlar</t>
  </si>
  <si>
    <t>Daromad (foyda) solig'ini to'lagunga qadar foyda (zarar) (satr.220+/-230)</t>
  </si>
  <si>
    <t>Daromad (foyda) solig'i</t>
  </si>
  <si>
    <t>Foydadan olinadigan boshqa soliq va yig'imlar</t>
  </si>
  <si>
    <t>Hisobot davrining sof foydasi (zarari) (satr.240-250-260)</t>
  </si>
  <si>
    <t xml:space="preserve">AUDITORLIK TEKSHIRUV NATIJALARI TO'G'RISIDA MA'LUMOTLAR </t>
  </si>
  <si>
    <t>Auditorlik tashkilotning nomi:</t>
  </si>
  <si>
    <t xml:space="preserve"> "Deloyit va Tush" MChJ Auditorlik tashkiloti </t>
  </si>
  <si>
    <t>Litsenziya berilgan sana:</t>
  </si>
  <si>
    <t>08 fevral 2008 yil</t>
  </si>
  <si>
    <t>Litsenziya raqami:</t>
  </si>
  <si>
    <t>Xulosa turi:</t>
  </si>
  <si>
    <t>ijobiy</t>
  </si>
  <si>
    <t>Auditorlik xulosa berilgan sana:</t>
  </si>
  <si>
    <t>22 aprel 2015 yil</t>
  </si>
  <si>
    <t>Auditorlik xulosani raqami:</t>
  </si>
  <si>
    <t>b/n</t>
  </si>
  <si>
    <t>Tekshiruvni o'tkazgan auditor (auditorlar) F.I.Sh:</t>
  </si>
  <si>
    <t>Galina Lourens Olegovna</t>
  </si>
  <si>
    <t>HISOBOT YILIDA IMZOLANGAN KATTA BITIMLAR RO'YXATI</t>
  </si>
  <si>
    <t>Bitim imzolangan sana</t>
  </si>
  <si>
    <t>Kontragentning toliq nomi yoki F.I.Sh</t>
  </si>
  <si>
    <t>Bitim predmeti</t>
  </si>
  <si>
    <t>Summa</t>
  </si>
  <si>
    <t>Bitim bo'yicha emitent kim hisoblanadi (xaridor /tovarlar va xizmatlardan soqit qiluvchi</t>
  </si>
  <si>
    <t>Dvigatellar uchun ahtiyot qismlarga to'lov</t>
  </si>
  <si>
    <t>xaridor</t>
  </si>
  <si>
    <t xml:space="preserve">Dvigatellarga narhni va buyurtma soni o'zgarishi </t>
  </si>
  <si>
    <t xml:space="preserve">Dvigatellarga narhni va buyurtma soni o'zgarishi  </t>
  </si>
  <si>
    <t>soqit qiluvchi</t>
  </si>
  <si>
    <t>avtoulovlar uchun dvigatel</t>
  </si>
  <si>
    <t>HISOBOT YILIDA AFFILYATSIYALASHGAN SHAXSLAR BILAN IMZOLANGAN BITIMLAR RO'YXATI</t>
  </si>
  <si>
    <t xml:space="preserve">Summa </t>
  </si>
  <si>
    <t>Bitimlar bo'yicha emitentni qaror qabul qilgan organi</t>
  </si>
  <si>
    <t xml:space="preserve"> Bitimlar bo'yicha qabul qilingan qaror toliq formulirovkalari  </t>
  </si>
  <si>
    <t>Kuzatuv Kengashi</t>
  </si>
  <si>
    <t>materiallarni optimizatsiya qilish  global tizimi bo'yicha o'qitish</t>
  </si>
  <si>
    <t xml:space="preserve">Dvigatellar uchun  komplekt qismlar </t>
  </si>
  <si>
    <t xml:space="preserve"> BIQ-3 darajadagilarga GMS ayditi bo'yicha trening o'tkazish</t>
  </si>
  <si>
    <t xml:space="preserve"> "Maximo" tizimi bo'yicha  trening o'tkazish </t>
  </si>
  <si>
    <t>hodimlarni ish safariga jo'natilganligiga to'lash</t>
  </si>
  <si>
    <t>Quyish tsexini ta'mirlash bo'yicha texnik xizmat uchun to'lov</t>
  </si>
  <si>
    <t>Hodimlarni o'qitish bo'yicha xizmatlarga to'lov</t>
  </si>
  <si>
    <t>Quyish tsexi uskunalariga ehtiyot qismlar uchun to'lov</t>
  </si>
  <si>
    <t xml:space="preserve">Dvigatellarga  komplekt qismlar uchun to'lov </t>
  </si>
  <si>
    <t>Dvigatellarga  komplekt qismlar uchun to'lov</t>
  </si>
  <si>
    <t>tsilindr bloki, kolenchatiy val va dvigatel</t>
  </si>
  <si>
    <t>Dvigatel ASM B-DOHC Gen2 L2C, MT  B15</t>
  </si>
  <si>
    <t xml:space="preserve">"Sokol" sport -sog'lomlashtirish kompleksi NT </t>
  </si>
  <si>
    <t>Bolalarni sog'lomlashtirish va xordiq olishini tashkilashtirish</t>
  </si>
  <si>
    <t>Toshkent sh. Turin Politehnika Universiteti</t>
  </si>
  <si>
    <t xml:space="preserve">Turin Politehnika Universitetidan futbol maydonini ijaraga olish </t>
  </si>
  <si>
    <t>37,800,000 so'm</t>
  </si>
  <si>
    <t>2,400,000 so'm</t>
  </si>
  <si>
    <t>Sotuvchini yuridik manzili o'zgarishi va shartnoma summasini ko'payishi</t>
  </si>
  <si>
    <t>shartnoma summasini ko'payishi</t>
  </si>
  <si>
    <t xml:space="preserve">shartnoma umumiy summasini, Xaridor va Sotuvchi manzillari   o'zgarishi </t>
  </si>
  <si>
    <t>AFFILYATSIYALASHGAN SHAXSLAR RO'YXATI (Hisobot yilining yakuniga)</t>
  </si>
  <si>
    <t xml:space="preserve">F.I.Sh yoki toliq nomi  </t>
  </si>
  <si>
    <t>Joylashishi (turar joyi) (davlat, viloyat, shahar, tuman)</t>
  </si>
  <si>
    <t>Shaxslar affilyatsiyalashgan deb topilishi uchuh asos</t>
  </si>
  <si>
    <t>Qabul qilingan sanasi</t>
  </si>
  <si>
    <t>Kuzatuv kengashining raisi</t>
  </si>
  <si>
    <t>Koreya Respublikasi, Seul sh.</t>
  </si>
  <si>
    <t xml:space="preserve">Serdgio Rosha </t>
  </si>
  <si>
    <t>Minevra Matibag</t>
  </si>
  <si>
    <t>Kuzatuv kengashining a’zosi</t>
  </si>
  <si>
    <t xml:space="preserve">Romuald Ritvinski </t>
  </si>
  <si>
    <t>Rossiya Federatsiyasi</t>
  </si>
  <si>
    <t xml:space="preserve">Sattarov Dilshod Nematovich </t>
  </si>
  <si>
    <t>O'zbekiston Respublikasi Toshkent sh.</t>
  </si>
  <si>
    <t xml:space="preserve">O'zbekiston Respublikasi Toshkent sh.
</t>
  </si>
  <si>
    <t>Yusupov Rustam Farhadovich</t>
  </si>
  <si>
    <t>General Motors Powertrain - Uzbekistan" aksionerlik jamiyatining bosh direktori;</t>
  </si>
  <si>
    <t>«GENERAL MOTORS HOLDINGS, LLC» korxonasi</t>
  </si>
  <si>
    <t>AQSH, Detroyit sh.</t>
  </si>
  <si>
    <t>General Motors Powertrain - Uzbekistan" AJning aksiyalarini 20% va undan ko’prog’iga egalik</t>
  </si>
  <si>
    <t xml:space="preserve">“O’zavtosanoat” AK </t>
  </si>
  <si>
    <t xml:space="preserve">«JV MAN Auto-Uzbekistan» ma’suliyati cheklangan jamiyat shaklidagi qushma korxona </t>
  </si>
  <si>
    <t>O'zbekiston Respublikasi Samarqand sh.</t>
  </si>
  <si>
    <t xml:space="preserve">«Avtosanoat-terminal» unitar korxona </t>
  </si>
  <si>
    <t>O'zbekiston Respublikasi Angren sh</t>
  </si>
  <si>
    <t>«Аvtosanoat invest» Ma’suliyati cheklangan jamiyat</t>
  </si>
  <si>
    <t>«Аvtoolam» jurnal tahririyati</t>
  </si>
  <si>
    <t xml:space="preserve"> «Аvtosanimpeks» Ma’suliyati cheklangan jamiyat</t>
  </si>
  <si>
    <t>«O’zavtosanoatrans» Ma’suliyati cheklangan jamiyat</t>
  </si>
  <si>
    <t>«O’zavtosanoat-lizing» Ma’suliyati cheklangan jamiyat</t>
  </si>
  <si>
    <t xml:space="preserve"> «SamAvto» 
Ma’suliyati cheklangan jamiyat
</t>
  </si>
  <si>
    <t xml:space="preserve">«Ist-Batterfly»
 Ma’suliyati cheklangan jamiyat
</t>
  </si>
  <si>
    <t xml:space="preserve">«O’z Dong Ju Peyint Company»
Ma’suliyati cheklangan jamiyat 
</t>
  </si>
  <si>
    <t>O'zbekiston Respublikasi Andijon sh.</t>
  </si>
  <si>
    <t xml:space="preserve">«O’z Dong Yang Ko»
Ma’suliyati cheklangan jamiyat 
</t>
  </si>
  <si>
    <t xml:space="preserve">«O’z Koram Ko»
Ma’suliyati cheklangan jamiyat 
</t>
  </si>
  <si>
    <t xml:space="preserve">«O’z Tong Hong Ко»
Aksionerlik jamiyati
</t>
  </si>
  <si>
    <t xml:space="preserve"> «O’z Semung Ко» Aksionerlik jamiyati</t>
  </si>
  <si>
    <t xml:space="preserve">«O’z Dong Von Ко» Aksionerlik jamiyati
</t>
  </si>
  <si>
    <t xml:space="preserve">«Аvtooyna» 
Ma’suliyati cheklangan jamiyat 
</t>
  </si>
  <si>
    <t>O'zbekiston Respublikasi Farg'ona sh.</t>
  </si>
  <si>
    <t xml:space="preserve">«Shavat Podshibnik» Ma’suliyati cheklangan jamiyat </t>
  </si>
  <si>
    <t>O'zbekiston Respublikasi Andijon viloyati</t>
  </si>
  <si>
    <t>O'zbekiston Respublikasi Andijon viloyati Asaka sh.</t>
  </si>
  <si>
    <t xml:space="preserve">«Jizzax akkumulyator zavodi»
 Aksionerlik jamiyati
</t>
  </si>
  <si>
    <t>O'zbekiston Respublikasi Jizzax sh.</t>
  </si>
  <si>
    <t>«Аvtokomponent» Aksionerlik jamiyati</t>
  </si>
  <si>
    <t xml:space="preserve"> «O’zКоdji» 
Aksionerlik jamiyati
</t>
  </si>
  <si>
    <t xml:space="preserve"> «O’z Chasis» 
Ma’suliyati cheklangan jamiyat
</t>
  </si>
  <si>
    <t>O'zbekiston Respublikasi Namangan sh.</t>
  </si>
  <si>
    <t xml:space="preserve">O'zbekiston Respublikasi Namangan sh.
</t>
  </si>
  <si>
    <t>«Qizil Suv» Ma’suliyati cheklangan jamiyat sport-sog’lomlashtirish kompleksi</t>
  </si>
  <si>
    <t>O'zbekiston Respublikasi Toshkent viloyati</t>
  </si>
  <si>
    <t>«Тranskompleks» Ma’suliyati cheklangan jamiyat</t>
  </si>
  <si>
    <t xml:space="preserve"> «O’z Xanvu» 
Ma’suliyati cheklangan jamiyat
</t>
  </si>
  <si>
    <t xml:space="preserve">«O’z Xanvu- engineering» 
Ma’suliyati cheklangan jamiyat 
</t>
  </si>
  <si>
    <t xml:space="preserve"> «UzEraeCable» Ma’suliyati cheklangan jamiyat </t>
  </si>
  <si>
    <t xml:space="preserve"> «UzEraealternator» Ma’suliyati cheklangan jamiyat </t>
  </si>
  <si>
    <t xml:space="preserve"> «UzErae Climate Control» Ma’suliyati cheklangan jamiyat</t>
  </si>
  <si>
    <t>O'zbekiston Respublikasi Navoiy sh.</t>
  </si>
  <si>
    <t xml:space="preserve">«Logistika markazi Ангрен»
 Aksionerlik jamiyati
</t>
  </si>
  <si>
    <t xml:space="preserve"> «O’z Avtoaustem» Ma’suliyati cheklangan jamiyat</t>
  </si>
  <si>
    <t xml:space="preserve">«O’z Sangvu» 
Ma’suliyati cheklangan jamiyat 
</t>
  </si>
  <si>
    <t xml:space="preserve">«O’z Ekokat» 
Ma’suliyati cheklangan jamiyat 
</t>
  </si>
  <si>
    <t xml:space="preserve">«O’zavtotreyler» 
Ma’suliyati cheklangan jamiyat 
</t>
  </si>
  <si>
    <t xml:space="preserve">«Avtosanoat Agro» 
Ma’suliyati cheklangan jamiyat 
</t>
  </si>
  <si>
    <t xml:space="preserve">«Avtosanoat Sepla» 
Ma’suliyati cheklangan jamiyat 
</t>
  </si>
  <si>
    <t xml:space="preserve">«Kwangjin Autosystems»  
Ma’suliyati cheklangan jamiyat 
</t>
  </si>
  <si>
    <t xml:space="preserve"> «Namangan ССТТМ» Ma’suliyati cheklangan jamiyat </t>
  </si>
  <si>
    <t xml:space="preserve">«Avtosanoat Metal» 
Ma’suliyati cheklangan jamiyat 
</t>
  </si>
  <si>
    <t xml:space="preserve">«Avtosanoat-Landi Renzo» Ma’suliyati cheklangan jamiyat </t>
  </si>
  <si>
    <t>«Sokol» notijorat tashkilot bolalar sog’lomlashtirish oromgohi</t>
  </si>
  <si>
    <t xml:space="preserve">«Agromash sanoat invest» Ma’suliyati cheklangan jamiyat </t>
  </si>
  <si>
    <t xml:space="preserve">«KB-O’z Agroteks» Ma’suliyati cheklangan jamiyat </t>
  </si>
  <si>
    <t xml:space="preserve"> «ХАPO» 
Ma’suliyati cheklangan jamiyat 
</t>
  </si>
  <si>
    <t>"General Motors  - Uzbekistan" AJ»</t>
  </si>
  <si>
    <t xml:space="preserve">O'zbekiston Respublikasi Xorazm viloyati,
,Pitnak sh.
</t>
  </si>
  <si>
    <t xml:space="preserve">"General Motors Powertrain - Uzbekistan" AJning Ustav fondidagi yigirma yoki undan ko’proq bo’lgan foiziga egalik qilgan shaxs, huddi o’sha uning ustav fondidagi yigirma yoki undan ko’proq bo’lgan foiziga egalik qilgan yuridik shaxs (“O’zavtosanoat” AK) </t>
  </si>
  <si>
    <t>S. Gulyamov</t>
  </si>
  <si>
    <t>V. Ismoilov</t>
  </si>
  <si>
    <t>A. Tsutsulis</t>
  </si>
  <si>
    <t xml:space="preserve">Ijroya organ boshlig'ining F. I. Sh: </t>
  </si>
  <si>
    <t>Bosh buxgalterning F.I.Sh:</t>
  </si>
  <si>
    <t xml:space="preserve">Axborotni veb-saytga joylashtirgan vakolatli shaxs F.I.Sh: </t>
  </si>
  <si>
    <t xml:space="preserve"> soqit qiluvchi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</si>
</sst>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_₽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[$-409]dddd\,\ dd\ mmmm\,\ yyyy"/>
    <numFmt numFmtId="188" formatCode="[$-409]h:mm:ss\ AM/PM"/>
    <numFmt numFmtId="189" formatCode="[$-409]d\-mmm\-yy;@"/>
    <numFmt numFmtId="190" formatCode="[$-409]mmm\-yy;@"/>
    <numFmt numFmtId="191" formatCode="dd\.mm\.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3" fontId="50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180" fontId="49" fillId="33" borderId="10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wrapText="1"/>
    </xf>
    <xf numFmtId="3" fontId="50" fillId="33" borderId="12" xfId="0" applyNumberFormat="1" applyFont="1" applyFill="1" applyBorder="1" applyAlignment="1">
      <alignment horizontal="center" wrapText="1"/>
    </xf>
    <xf numFmtId="3" fontId="49" fillId="33" borderId="12" xfId="0" applyNumberFormat="1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3" fontId="50" fillId="33" borderId="13" xfId="0" applyNumberFormat="1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6" xfId="0" applyFont="1" applyBorder="1" applyAlignment="1">
      <alignment horizontal="center" vertical="center"/>
    </xf>
    <xf numFmtId="0" fontId="50" fillId="36" borderId="10" xfId="0" applyFont="1" applyFill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191" fontId="7" fillId="0" borderId="17" xfId="0" applyNumberFormat="1" applyFont="1" applyFill="1" applyBorder="1" applyAlignment="1">
      <alignment horizontal="center" vertical="center"/>
    </xf>
    <xf numFmtId="191" fontId="5" fillId="0" borderId="10" xfId="33" applyNumberFormat="1" applyFont="1" applyFill="1" applyBorder="1" applyAlignment="1">
      <alignment horizontal="center" vertical="center" wrapText="1"/>
      <protection/>
    </xf>
    <xf numFmtId="191" fontId="49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vertical="center" wrapText="1"/>
    </xf>
    <xf numFmtId="0" fontId="53" fillId="33" borderId="2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3" fillId="33" borderId="22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left" vertical="center" wrapText="1"/>
    </xf>
    <xf numFmtId="0" fontId="49" fillId="0" borderId="28" xfId="0" applyNumberFormat="1" applyFont="1" applyBorder="1" applyAlignment="1">
      <alignment horizontal="left" vertical="center" wrapText="1"/>
    </xf>
    <xf numFmtId="0" fontId="49" fillId="0" borderId="27" xfId="0" applyNumberFormat="1" applyFont="1" applyBorder="1" applyAlignment="1">
      <alignment horizontal="left" vertical="center" wrapText="1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36" borderId="16" xfId="0" applyFont="1" applyFill="1" applyBorder="1" applyAlignment="1">
      <alignment horizontal="center" vertical="center"/>
    </xf>
    <xf numFmtId="0" fontId="50" fillId="36" borderId="27" xfId="0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50" fillId="34" borderId="33" xfId="0" applyFont="1" applyFill="1" applyBorder="1" applyAlignment="1">
      <alignment horizontal="center" vertical="center"/>
    </xf>
    <xf numFmtId="3" fontId="49" fillId="33" borderId="16" xfId="0" applyNumberFormat="1" applyFont="1" applyFill="1" applyBorder="1" applyAlignment="1">
      <alignment horizontal="right" vertical="center" wrapText="1" indent="1"/>
    </xf>
    <xf numFmtId="3" fontId="49" fillId="33" borderId="27" xfId="0" applyNumberFormat="1" applyFont="1" applyFill="1" applyBorder="1" applyAlignment="1">
      <alignment horizontal="right" vertical="center" wrapText="1" indent="1"/>
    </xf>
    <xf numFmtId="3" fontId="50" fillId="33" borderId="16" xfId="0" applyNumberFormat="1" applyFont="1" applyFill="1" applyBorder="1" applyAlignment="1">
      <alignment horizontal="right" vertical="center" wrapText="1" indent="1"/>
    </xf>
    <xf numFmtId="3" fontId="50" fillId="33" borderId="27" xfId="0" applyNumberFormat="1" applyFont="1" applyFill="1" applyBorder="1" applyAlignment="1">
      <alignment horizontal="right" vertical="center" wrapText="1" indent="1"/>
    </xf>
    <xf numFmtId="3" fontId="49" fillId="33" borderId="29" xfId="0" applyNumberFormat="1" applyFont="1" applyFill="1" applyBorder="1" applyAlignment="1">
      <alignment horizontal="right" vertical="center" wrapText="1" indent="1"/>
    </xf>
    <xf numFmtId="3" fontId="50" fillId="33" borderId="29" xfId="0" applyNumberFormat="1" applyFont="1" applyFill="1" applyBorder="1" applyAlignment="1">
      <alignment horizontal="right" vertical="center" wrapText="1" indent="1"/>
    </xf>
    <xf numFmtId="0" fontId="49" fillId="33" borderId="16" xfId="0" applyFont="1" applyFill="1" applyBorder="1" applyAlignment="1">
      <alignment horizontal="right" vertical="center" wrapText="1" indent="1"/>
    </xf>
    <xf numFmtId="0" fontId="49" fillId="33" borderId="27" xfId="0" applyFont="1" applyFill="1" applyBorder="1" applyAlignment="1">
      <alignment horizontal="right" vertical="center" wrapText="1" inden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right" vertical="center" wrapText="1" indent="1"/>
    </xf>
    <xf numFmtId="0" fontId="50" fillId="33" borderId="27" xfId="0" applyFont="1" applyFill="1" applyBorder="1" applyAlignment="1">
      <alignment horizontal="right" vertical="center" wrapText="1" indent="1"/>
    </xf>
    <xf numFmtId="0" fontId="49" fillId="33" borderId="29" xfId="0" applyFont="1" applyFill="1" applyBorder="1" applyAlignment="1">
      <alignment horizontal="right" vertical="center" wrapText="1" indent="1"/>
    </xf>
    <xf numFmtId="0" fontId="50" fillId="33" borderId="29" xfId="0" applyFont="1" applyFill="1" applyBorder="1" applyAlignment="1">
      <alignment horizontal="right" vertical="center" wrapText="1" indent="1"/>
    </xf>
    <xf numFmtId="0" fontId="50" fillId="0" borderId="16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34" borderId="34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35" borderId="26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35" borderId="36" xfId="0" applyFont="1" applyFill="1" applyBorder="1" applyAlignment="1">
      <alignment horizontal="center" vertical="center" wrapText="1"/>
    </xf>
    <xf numFmtId="0" fontId="49" fillId="35" borderId="37" xfId="0" applyFont="1" applyFill="1" applyBorder="1" applyAlignment="1">
      <alignment horizontal="center" vertical="center" wrapText="1"/>
    </xf>
    <xf numFmtId="0" fontId="49" fillId="35" borderId="38" xfId="0" applyFont="1" applyFill="1" applyBorder="1" applyAlignment="1">
      <alignment horizontal="center" vertical="center" wrapText="1"/>
    </xf>
    <xf numFmtId="0" fontId="49" fillId="35" borderId="39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40" xfId="0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50" fillId="37" borderId="32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42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43" xfId="0" applyFont="1" applyBorder="1" applyAlignment="1">
      <alignment horizontal="left" vertical="center"/>
    </xf>
    <xf numFmtId="0" fontId="49" fillId="0" borderId="44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50" fillId="35" borderId="43" xfId="0" applyFont="1" applyFill="1" applyBorder="1" applyAlignment="1">
      <alignment horizontal="center" vertical="center" wrapText="1"/>
    </xf>
    <xf numFmtId="0" fontId="50" fillId="35" borderId="45" xfId="0" applyFont="1" applyFill="1" applyBorder="1" applyAlignment="1">
      <alignment horizontal="center" vertical="center" wrapText="1"/>
    </xf>
    <xf numFmtId="0" fontId="50" fillId="34" borderId="46" xfId="0" applyFont="1" applyFill="1" applyBorder="1" applyAlignment="1">
      <alignment horizontal="center" vertical="center"/>
    </xf>
    <xf numFmtId="0" fontId="59" fillId="34" borderId="34" xfId="0" applyFont="1" applyFill="1" applyBorder="1" applyAlignment="1">
      <alignment vertical="center"/>
    </xf>
    <xf numFmtId="0" fontId="59" fillId="34" borderId="35" xfId="0" applyFont="1" applyFill="1" applyBorder="1" applyAlignment="1">
      <alignment vertical="center"/>
    </xf>
    <xf numFmtId="0" fontId="50" fillId="35" borderId="36" xfId="0" applyFont="1" applyFill="1" applyBorder="1" applyAlignment="1">
      <alignment horizontal="center" vertical="center"/>
    </xf>
    <xf numFmtId="0" fontId="50" fillId="35" borderId="47" xfId="0" applyFont="1" applyFill="1" applyBorder="1" applyAlignment="1">
      <alignment horizontal="center" vertical="center"/>
    </xf>
    <xf numFmtId="0" fontId="50" fillId="35" borderId="37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3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39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vertical="center" wrapText="1"/>
    </xf>
    <xf numFmtId="0" fontId="56" fillId="33" borderId="28" xfId="0" applyFont="1" applyFill="1" applyBorder="1" applyAlignment="1">
      <alignment vertical="center" wrapText="1"/>
    </xf>
    <xf numFmtId="0" fontId="56" fillId="33" borderId="27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center" wrapText="1"/>
    </xf>
    <xf numFmtId="180" fontId="49" fillId="33" borderId="16" xfId="0" applyNumberFormat="1" applyFont="1" applyFill="1" applyBorder="1" applyAlignment="1">
      <alignment horizontal="right" vertical="center" wrapText="1" indent="1"/>
    </xf>
    <xf numFmtId="180" fontId="49" fillId="33" borderId="27" xfId="0" applyNumberFormat="1" applyFont="1" applyFill="1" applyBorder="1" applyAlignment="1">
      <alignment horizontal="right" vertical="center" wrapText="1" indent="1"/>
    </xf>
    <xf numFmtId="180" fontId="49" fillId="33" borderId="29" xfId="0" applyNumberFormat="1" applyFont="1" applyFill="1" applyBorder="1" applyAlignment="1">
      <alignment horizontal="right" vertical="center" wrapText="1" indent="1"/>
    </xf>
    <xf numFmtId="3" fontId="50" fillId="33" borderId="43" xfId="0" applyNumberFormat="1" applyFont="1" applyFill="1" applyBorder="1" applyAlignment="1">
      <alignment horizontal="right" vertical="center" wrapText="1" indent="1"/>
    </xf>
    <xf numFmtId="3" fontId="50" fillId="33" borderId="50" xfId="0" applyNumberFormat="1" applyFont="1" applyFill="1" applyBorder="1" applyAlignment="1">
      <alignment horizontal="right" vertical="center" wrapText="1" indent="1"/>
    </xf>
    <xf numFmtId="3" fontId="50" fillId="33" borderId="45" xfId="0" applyNumberFormat="1" applyFont="1" applyFill="1" applyBorder="1" applyAlignment="1">
      <alignment horizontal="right" vertical="center" wrapText="1" indent="1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left" vertical="center"/>
    </xf>
    <xf numFmtId="49" fontId="50" fillId="0" borderId="14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horizontal="left" vertical="center"/>
    </xf>
    <xf numFmtId="0" fontId="50" fillId="0" borderId="14" xfId="0" applyNumberFormat="1" applyFont="1" applyBorder="1" applyAlignment="1">
      <alignment horizontal="left" vertical="center"/>
    </xf>
    <xf numFmtId="181" fontId="50" fillId="0" borderId="10" xfId="0" applyNumberFormat="1" applyFont="1" applyBorder="1" applyAlignment="1">
      <alignment horizontal="left" vertical="center"/>
    </xf>
    <xf numFmtId="181" fontId="50" fillId="0" borderId="12" xfId="0" applyNumberFormat="1" applyFont="1" applyBorder="1" applyAlignment="1">
      <alignment horizontal="left" vertical="center"/>
    </xf>
    <xf numFmtId="49" fontId="50" fillId="35" borderId="10" xfId="0" applyNumberFormat="1" applyFont="1" applyFill="1" applyBorder="1" applyAlignment="1">
      <alignment horizontal="left" vertical="center"/>
    </xf>
    <xf numFmtId="49" fontId="50" fillId="35" borderId="12" xfId="0" applyNumberFormat="1" applyFont="1" applyFill="1" applyBorder="1" applyAlignment="1">
      <alignment horizontal="left" vertical="center"/>
    </xf>
    <xf numFmtId="0" fontId="50" fillId="34" borderId="16" xfId="0" applyFont="1" applyFill="1" applyBorder="1" applyAlignment="1">
      <alignment horizontal="left" vertical="center"/>
    </xf>
    <xf numFmtId="0" fontId="50" fillId="34" borderId="28" xfId="0" applyFont="1" applyFill="1" applyBorder="1" applyAlignment="1">
      <alignment horizontal="left" vertical="center"/>
    </xf>
    <xf numFmtId="0" fontId="50" fillId="34" borderId="29" xfId="0" applyFont="1" applyFill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49" fontId="50" fillId="35" borderId="26" xfId="0" applyNumberFormat="1" applyFont="1" applyFill="1" applyBorder="1" applyAlignment="1">
      <alignment horizontal="left" vertical="center"/>
    </xf>
    <xf numFmtId="49" fontId="50" fillId="35" borderId="54" xfId="0" applyNumberFormat="1" applyFont="1" applyFill="1" applyBorder="1" applyAlignment="1">
      <alignment horizontal="left" vertical="center"/>
    </xf>
    <xf numFmtId="0" fontId="51" fillId="35" borderId="43" xfId="0" applyFont="1" applyFill="1" applyBorder="1" applyAlignment="1">
      <alignment horizontal="center" vertical="center" wrapText="1"/>
    </xf>
    <xf numFmtId="0" fontId="51" fillId="35" borderId="45" xfId="0" applyFont="1" applyFill="1" applyBorder="1" applyAlignment="1">
      <alignment horizontal="center" vertical="center" wrapText="1"/>
    </xf>
    <xf numFmtId="0" fontId="49" fillId="35" borderId="55" xfId="0" applyFont="1" applyFill="1" applyBorder="1" applyAlignment="1">
      <alignment horizontal="center" vertical="center" wrapText="1"/>
    </xf>
    <xf numFmtId="0" fontId="49" fillId="35" borderId="56" xfId="0" applyFont="1" applyFill="1" applyBorder="1" applyAlignment="1">
      <alignment horizontal="center" vertical="center" wrapText="1"/>
    </xf>
    <xf numFmtId="0" fontId="50" fillId="35" borderId="50" xfId="0" applyFont="1" applyFill="1" applyBorder="1" applyAlignment="1">
      <alignment horizontal="center" vertical="center" wrapText="1"/>
    </xf>
    <xf numFmtId="180" fontId="50" fillId="35" borderId="10" xfId="0" applyNumberFormat="1" applyFont="1" applyFill="1" applyBorder="1" applyAlignment="1">
      <alignment horizontal="left" vertical="center"/>
    </xf>
    <xf numFmtId="0" fontId="50" fillId="35" borderId="10" xfId="0" applyNumberFormat="1" applyFont="1" applyFill="1" applyBorder="1" applyAlignment="1">
      <alignment horizontal="left" vertical="center"/>
    </xf>
    <xf numFmtId="0" fontId="50" fillId="35" borderId="12" xfId="0" applyNumberFormat="1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35" borderId="43" xfId="0" applyFont="1" applyFill="1" applyBorder="1" applyAlignment="1">
      <alignment horizontal="center" vertical="center"/>
    </xf>
    <xf numFmtId="0" fontId="50" fillId="35" borderId="4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43" xfId="0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50" fillId="0" borderId="50" xfId="0" applyFont="1" applyFill="1" applyBorder="1" applyAlignment="1">
      <alignment horizontal="left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38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center" vertical="center"/>
    </xf>
    <xf numFmtId="0" fontId="50" fillId="34" borderId="56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50" fillId="34" borderId="42" xfId="0" applyFont="1" applyFill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28" xfId="0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left" vertical="center" wrapText="1"/>
    </xf>
    <xf numFmtId="0" fontId="55" fillId="0" borderId="16" xfId="0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60" fillId="0" borderId="3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Import_S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4"/>
  <sheetViews>
    <sheetView tabSelected="1" view="pageBreakPreview" zoomScale="136" zoomScaleNormal="130" zoomScaleSheetLayoutView="136" zoomScalePageLayoutView="0" workbookViewId="0" topLeftCell="C1">
      <selection activeCell="I221" sqref="I221:J221"/>
    </sheetView>
  </sheetViews>
  <sheetFormatPr defaultColWidth="9.140625" defaultRowHeight="15"/>
  <cols>
    <col min="1" max="1" width="5.8515625" style="10" customWidth="1"/>
    <col min="2" max="2" width="11.28125" style="1" customWidth="1"/>
    <col min="3" max="3" width="12.28125" style="1" bestFit="1" customWidth="1"/>
    <col min="4" max="4" width="23.28125" style="1" customWidth="1"/>
    <col min="5" max="5" width="8.57421875" style="1" customWidth="1"/>
    <col min="6" max="6" width="21.140625" style="5" customWidth="1"/>
    <col min="7" max="7" width="24.421875" style="5" customWidth="1"/>
    <col min="8" max="8" width="14.00390625" style="1" customWidth="1"/>
    <col min="9" max="9" width="11.7109375" style="1" customWidth="1"/>
    <col min="10" max="10" width="11.8515625" style="1" customWidth="1"/>
    <col min="11" max="16384" width="9.140625" style="1" customWidth="1"/>
  </cols>
  <sheetData>
    <row r="1" spans="1:10" ht="11.25">
      <c r="A1" s="125" t="s">
        <v>134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7" t="s">
        <v>135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1.25">
      <c r="A3" s="128" t="s">
        <v>136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1.25">
      <c r="A4" s="128" t="s">
        <v>137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1.25">
      <c r="A5" s="129" t="s">
        <v>138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1.25">
      <c r="A6" s="129" t="s">
        <v>139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2" thickBo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11.25">
      <c r="A8" s="94">
        <v>1</v>
      </c>
      <c r="B8" s="97" t="s">
        <v>140</v>
      </c>
      <c r="C8" s="97"/>
      <c r="D8" s="97"/>
      <c r="E8" s="97"/>
      <c r="F8" s="97"/>
      <c r="G8" s="97"/>
      <c r="H8" s="97"/>
      <c r="I8" s="97"/>
      <c r="J8" s="98"/>
    </row>
    <row r="9" spans="1:10" ht="11.25">
      <c r="A9" s="95"/>
      <c r="B9" s="122" t="s">
        <v>141</v>
      </c>
      <c r="C9" s="122"/>
      <c r="D9" s="122"/>
      <c r="E9" s="135" t="s">
        <v>144</v>
      </c>
      <c r="F9" s="135"/>
      <c r="G9" s="135"/>
      <c r="H9" s="135"/>
      <c r="I9" s="135"/>
      <c r="J9" s="136"/>
    </row>
    <row r="10" spans="1:10" ht="11.25">
      <c r="A10" s="95"/>
      <c r="B10" s="122" t="s">
        <v>142</v>
      </c>
      <c r="C10" s="122"/>
      <c r="D10" s="122"/>
      <c r="E10" s="135" t="s">
        <v>145</v>
      </c>
      <c r="F10" s="135"/>
      <c r="G10" s="135"/>
      <c r="H10" s="135"/>
      <c r="I10" s="135"/>
      <c r="J10" s="136"/>
    </row>
    <row r="11" spans="1:10" ht="12" thickBot="1">
      <c r="A11" s="96"/>
      <c r="B11" s="134" t="s">
        <v>143</v>
      </c>
      <c r="C11" s="134"/>
      <c r="D11" s="134"/>
      <c r="E11" s="137" t="s">
        <v>133</v>
      </c>
      <c r="F11" s="137"/>
      <c r="G11" s="137"/>
      <c r="H11" s="137"/>
      <c r="I11" s="137"/>
      <c r="J11" s="138"/>
    </row>
    <row r="12" spans="1:10" ht="11.25">
      <c r="A12" s="188">
        <v>2</v>
      </c>
      <c r="B12" s="97" t="s">
        <v>147</v>
      </c>
      <c r="C12" s="97"/>
      <c r="D12" s="97"/>
      <c r="E12" s="97"/>
      <c r="F12" s="97"/>
      <c r="G12" s="97"/>
      <c r="H12" s="97"/>
      <c r="I12" s="97"/>
      <c r="J12" s="98"/>
    </row>
    <row r="13" spans="1:10" ht="23.25" customHeight="1">
      <c r="A13" s="189"/>
      <c r="B13" s="122" t="s">
        <v>146</v>
      </c>
      <c r="C13" s="122"/>
      <c r="D13" s="122"/>
      <c r="E13" s="116" t="s">
        <v>148</v>
      </c>
      <c r="F13" s="117"/>
      <c r="G13" s="117"/>
      <c r="H13" s="117"/>
      <c r="I13" s="117"/>
      <c r="J13" s="118"/>
    </row>
    <row r="14" spans="1:10" ht="23.25" customHeight="1">
      <c r="A14" s="189"/>
      <c r="B14" s="122" t="s">
        <v>149</v>
      </c>
      <c r="C14" s="122"/>
      <c r="D14" s="122"/>
      <c r="E14" s="116" t="s">
        <v>150</v>
      </c>
      <c r="F14" s="117"/>
      <c r="G14" s="117"/>
      <c r="H14" s="117"/>
      <c r="I14" s="117"/>
      <c r="J14" s="118"/>
    </row>
    <row r="15" spans="1:10" ht="12" thickBot="1">
      <c r="A15" s="189"/>
      <c r="B15" s="122" t="s">
        <v>151</v>
      </c>
      <c r="C15" s="122"/>
      <c r="D15" s="122"/>
      <c r="E15" s="137" t="s">
        <v>20</v>
      </c>
      <c r="F15" s="137"/>
      <c r="G15" s="137"/>
      <c r="H15" s="137"/>
      <c r="I15" s="137"/>
      <c r="J15" s="138"/>
    </row>
    <row r="16" spans="1:10" ht="12" thickBot="1">
      <c r="A16" s="190"/>
      <c r="B16" s="134" t="s">
        <v>152</v>
      </c>
      <c r="C16" s="134"/>
      <c r="D16" s="134"/>
      <c r="E16" s="137" t="s">
        <v>21</v>
      </c>
      <c r="F16" s="137"/>
      <c r="G16" s="137"/>
      <c r="H16" s="137"/>
      <c r="I16" s="137"/>
      <c r="J16" s="138"/>
    </row>
    <row r="17" spans="1:10" ht="11.25">
      <c r="A17" s="94">
        <v>3</v>
      </c>
      <c r="B17" s="97" t="s">
        <v>153</v>
      </c>
      <c r="C17" s="97"/>
      <c r="D17" s="97"/>
      <c r="E17" s="97"/>
      <c r="F17" s="97"/>
      <c r="G17" s="97"/>
      <c r="H17" s="97"/>
      <c r="I17" s="97"/>
      <c r="J17" s="98"/>
    </row>
    <row r="18" spans="1:10" ht="11.25">
      <c r="A18" s="95"/>
      <c r="B18" s="122" t="s">
        <v>154</v>
      </c>
      <c r="C18" s="122"/>
      <c r="D18" s="122"/>
      <c r="E18" s="135" t="s">
        <v>155</v>
      </c>
      <c r="F18" s="135"/>
      <c r="G18" s="135"/>
      <c r="H18" s="135"/>
      <c r="I18" s="135"/>
      <c r="J18" s="136"/>
    </row>
    <row r="19" spans="1:10" ht="11.25">
      <c r="A19" s="95"/>
      <c r="B19" s="122" t="s">
        <v>156</v>
      </c>
      <c r="C19" s="122"/>
      <c r="D19" s="122"/>
      <c r="E19" s="192" t="s">
        <v>22</v>
      </c>
      <c r="F19" s="192"/>
      <c r="G19" s="192"/>
      <c r="H19" s="192"/>
      <c r="I19" s="192"/>
      <c r="J19" s="193"/>
    </row>
    <row r="20" spans="1:10" ht="12" thickBot="1">
      <c r="A20" s="96"/>
      <c r="B20" s="134" t="s">
        <v>157</v>
      </c>
      <c r="C20" s="134"/>
      <c r="D20" s="134"/>
      <c r="E20" s="194" t="s">
        <v>23</v>
      </c>
      <c r="F20" s="194"/>
      <c r="G20" s="194"/>
      <c r="H20" s="194"/>
      <c r="I20" s="194"/>
      <c r="J20" s="195"/>
    </row>
    <row r="21" spans="1:10" ht="11.25">
      <c r="A21" s="139">
        <v>4</v>
      </c>
      <c r="B21" s="97" t="s">
        <v>158</v>
      </c>
      <c r="C21" s="97"/>
      <c r="D21" s="97"/>
      <c r="E21" s="97"/>
      <c r="F21" s="97"/>
      <c r="G21" s="97"/>
      <c r="H21" s="97"/>
      <c r="I21" s="97"/>
      <c r="J21" s="98"/>
    </row>
    <row r="22" spans="1:10" ht="11.25">
      <c r="A22" s="145"/>
      <c r="B22" s="122" t="s">
        <v>159</v>
      </c>
      <c r="C22" s="122"/>
      <c r="D22" s="122"/>
      <c r="E22" s="196" t="s">
        <v>160</v>
      </c>
      <c r="F22" s="135"/>
      <c r="G22" s="135"/>
      <c r="H22" s="135"/>
      <c r="I22" s="135"/>
      <c r="J22" s="136"/>
    </row>
    <row r="23" spans="1:10" ht="12" thickBot="1">
      <c r="A23" s="145"/>
      <c r="B23" s="134" t="s">
        <v>161</v>
      </c>
      <c r="C23" s="134"/>
      <c r="D23" s="134"/>
      <c r="E23" s="197">
        <v>301035105</v>
      </c>
      <c r="F23" s="197"/>
      <c r="G23" s="197"/>
      <c r="H23" s="197"/>
      <c r="I23" s="197"/>
      <c r="J23" s="198"/>
    </row>
    <row r="24" spans="1:10" ht="11.25">
      <c r="A24" s="145"/>
      <c r="B24" s="97" t="s">
        <v>162</v>
      </c>
      <c r="C24" s="97"/>
      <c r="D24" s="97"/>
      <c r="E24" s="97"/>
      <c r="F24" s="97"/>
      <c r="G24" s="97"/>
      <c r="H24" s="97"/>
      <c r="I24" s="97"/>
      <c r="J24" s="98"/>
    </row>
    <row r="25" spans="1:10" ht="11.25">
      <c r="A25" s="145"/>
      <c r="B25" s="122" t="s">
        <v>163</v>
      </c>
      <c r="C25" s="122"/>
      <c r="D25" s="122"/>
      <c r="E25" s="192" t="s">
        <v>19</v>
      </c>
      <c r="F25" s="192"/>
      <c r="G25" s="192"/>
      <c r="H25" s="192"/>
      <c r="I25" s="192"/>
      <c r="J25" s="193"/>
    </row>
    <row r="26" spans="1:10" ht="11.25">
      <c r="A26" s="145"/>
      <c r="B26" s="122" t="s">
        <v>164</v>
      </c>
      <c r="C26" s="122"/>
      <c r="D26" s="122"/>
      <c r="E26" s="192" t="s">
        <v>24</v>
      </c>
      <c r="F26" s="192"/>
      <c r="G26" s="192"/>
      <c r="H26" s="192"/>
      <c r="I26" s="192"/>
      <c r="J26" s="193"/>
    </row>
    <row r="27" spans="1:10" ht="11.25">
      <c r="A27" s="145"/>
      <c r="B27" s="122" t="s">
        <v>165</v>
      </c>
      <c r="C27" s="122"/>
      <c r="D27" s="122"/>
      <c r="E27" s="192" t="s">
        <v>25</v>
      </c>
      <c r="F27" s="192"/>
      <c r="G27" s="192"/>
      <c r="H27" s="192"/>
      <c r="I27" s="192"/>
      <c r="J27" s="193"/>
    </row>
    <row r="28" spans="1:10" ht="12" thickBot="1">
      <c r="A28" s="191"/>
      <c r="B28" s="134" t="s">
        <v>166</v>
      </c>
      <c r="C28" s="134"/>
      <c r="D28" s="134"/>
      <c r="E28" s="194" t="s">
        <v>26</v>
      </c>
      <c r="F28" s="194"/>
      <c r="G28" s="194"/>
      <c r="H28" s="194"/>
      <c r="I28" s="194"/>
      <c r="J28" s="195"/>
    </row>
    <row r="29" spans="1:10" ht="11.25">
      <c r="A29" s="188">
        <v>5</v>
      </c>
      <c r="B29" s="97" t="s">
        <v>167</v>
      </c>
      <c r="C29" s="97"/>
      <c r="D29" s="97"/>
      <c r="E29" s="97"/>
      <c r="F29" s="97"/>
      <c r="G29" s="97"/>
      <c r="H29" s="97"/>
      <c r="I29" s="97"/>
      <c r="J29" s="98"/>
    </row>
    <row r="30" spans="1:10" ht="11.25">
      <c r="A30" s="189"/>
      <c r="B30" s="122" t="s">
        <v>168</v>
      </c>
      <c r="C30" s="122"/>
      <c r="D30" s="122"/>
      <c r="E30" s="199">
        <f>I203/I132</f>
        <v>0.010922988908514914</v>
      </c>
      <c r="F30" s="199"/>
      <c r="G30" s="199"/>
      <c r="H30" s="199"/>
      <c r="I30" s="199"/>
      <c r="J30" s="200"/>
    </row>
    <row r="31" spans="1:10" ht="11.25">
      <c r="A31" s="189"/>
      <c r="B31" s="122" t="s">
        <v>169</v>
      </c>
      <c r="C31" s="122"/>
      <c r="D31" s="122"/>
      <c r="E31" s="199">
        <f>I128/I153</f>
        <v>0.9464839931913906</v>
      </c>
      <c r="F31" s="199"/>
      <c r="G31" s="199"/>
      <c r="H31" s="199"/>
      <c r="I31" s="199"/>
      <c r="J31" s="200"/>
    </row>
    <row r="32" spans="1:10" ht="11.25">
      <c r="A32" s="189"/>
      <c r="B32" s="122" t="s">
        <v>170</v>
      </c>
      <c r="C32" s="122"/>
      <c r="D32" s="122"/>
      <c r="E32" s="199">
        <f>I121/I153</f>
        <v>0.16952864086263839</v>
      </c>
      <c r="F32" s="199"/>
      <c r="G32" s="199"/>
      <c r="H32" s="199"/>
      <c r="I32" s="199"/>
      <c r="J32" s="200"/>
    </row>
    <row r="33" spans="1:10" ht="11.25">
      <c r="A33" s="189"/>
      <c r="B33" s="122" t="s">
        <v>171</v>
      </c>
      <c r="C33" s="122"/>
      <c r="D33" s="122"/>
      <c r="E33" s="199">
        <f>I139/I172</f>
        <v>0.21625015740530812</v>
      </c>
      <c r="F33" s="199"/>
      <c r="G33" s="199"/>
      <c r="H33" s="199"/>
      <c r="I33" s="199"/>
      <c r="J33" s="200"/>
    </row>
    <row r="34" spans="1:10" ht="12" thickBot="1">
      <c r="A34" s="190"/>
      <c r="B34" s="134" t="s">
        <v>172</v>
      </c>
      <c r="C34" s="134"/>
      <c r="D34" s="134"/>
      <c r="E34" s="199">
        <f>I139/I154</f>
        <v>2.204433231780595</v>
      </c>
      <c r="F34" s="199"/>
      <c r="G34" s="199"/>
      <c r="H34" s="199"/>
      <c r="I34" s="199"/>
      <c r="J34" s="200"/>
    </row>
    <row r="35" spans="1:10" ht="11.25">
      <c r="A35" s="139">
        <v>6</v>
      </c>
      <c r="B35" s="97" t="s">
        <v>173</v>
      </c>
      <c r="C35" s="97"/>
      <c r="D35" s="97"/>
      <c r="E35" s="97"/>
      <c r="F35" s="97"/>
      <c r="G35" s="97"/>
      <c r="H35" s="97"/>
      <c r="I35" s="97"/>
      <c r="J35" s="98"/>
    </row>
    <row r="36" spans="1:10" ht="11.25">
      <c r="A36" s="145"/>
      <c r="B36" s="203" t="s">
        <v>174</v>
      </c>
      <c r="C36" s="204"/>
      <c r="D36" s="204"/>
      <c r="E36" s="204"/>
      <c r="F36" s="204"/>
      <c r="G36" s="204"/>
      <c r="H36" s="204"/>
      <c r="I36" s="204"/>
      <c r="J36" s="205"/>
    </row>
    <row r="37" spans="1:10" ht="11.25">
      <c r="A37" s="145"/>
      <c r="B37" s="122" t="s">
        <v>175</v>
      </c>
      <c r="C37" s="122"/>
      <c r="D37" s="122"/>
      <c r="E37" s="201" t="s">
        <v>178</v>
      </c>
      <c r="F37" s="201"/>
      <c r="G37" s="201"/>
      <c r="H37" s="201"/>
      <c r="I37" s="201"/>
      <c r="J37" s="202"/>
    </row>
    <row r="38" spans="1:10" ht="11.25">
      <c r="A38" s="145"/>
      <c r="B38" s="122" t="s">
        <v>176</v>
      </c>
      <c r="C38" s="122"/>
      <c r="D38" s="122"/>
      <c r="E38" s="201" t="s">
        <v>178</v>
      </c>
      <c r="F38" s="201"/>
      <c r="G38" s="201"/>
      <c r="H38" s="201"/>
      <c r="I38" s="201"/>
      <c r="J38" s="202"/>
    </row>
    <row r="39" spans="1:10" ht="11.25">
      <c r="A39" s="145"/>
      <c r="B39" s="203" t="s">
        <v>177</v>
      </c>
      <c r="C39" s="204"/>
      <c r="D39" s="204"/>
      <c r="E39" s="204"/>
      <c r="F39" s="204"/>
      <c r="G39" s="204"/>
      <c r="H39" s="204"/>
      <c r="I39" s="204"/>
      <c r="J39" s="205"/>
    </row>
    <row r="40" spans="1:10" ht="11.25">
      <c r="A40" s="145"/>
      <c r="B40" s="122" t="s">
        <v>179</v>
      </c>
      <c r="C40" s="122"/>
      <c r="D40" s="122"/>
      <c r="E40" s="201" t="s">
        <v>178</v>
      </c>
      <c r="F40" s="201"/>
      <c r="G40" s="201"/>
      <c r="H40" s="201"/>
      <c r="I40" s="201"/>
      <c r="J40" s="202"/>
    </row>
    <row r="41" spans="1:10" ht="11.25">
      <c r="A41" s="145"/>
      <c r="B41" s="122" t="s">
        <v>176</v>
      </c>
      <c r="C41" s="122"/>
      <c r="D41" s="122"/>
      <c r="E41" s="201" t="s">
        <v>178</v>
      </c>
      <c r="F41" s="201"/>
      <c r="G41" s="201"/>
      <c r="H41" s="201"/>
      <c r="I41" s="201"/>
      <c r="J41" s="202"/>
    </row>
    <row r="42" spans="1:10" ht="11.25">
      <c r="A42" s="145"/>
      <c r="B42" s="203" t="s">
        <v>180</v>
      </c>
      <c r="C42" s="204"/>
      <c r="D42" s="204"/>
      <c r="E42" s="204"/>
      <c r="F42" s="204"/>
      <c r="G42" s="204"/>
      <c r="H42" s="204"/>
      <c r="I42" s="204"/>
      <c r="J42" s="205"/>
    </row>
    <row r="43" spans="1:10" ht="11.25">
      <c r="A43" s="145"/>
      <c r="B43" s="122" t="s">
        <v>181</v>
      </c>
      <c r="C43" s="122"/>
      <c r="D43" s="122"/>
      <c r="E43" s="201" t="s">
        <v>178</v>
      </c>
      <c r="F43" s="201"/>
      <c r="G43" s="201"/>
      <c r="H43" s="201"/>
      <c r="I43" s="201"/>
      <c r="J43" s="202"/>
    </row>
    <row r="44" spans="1:10" ht="12" thickBot="1">
      <c r="A44" s="191"/>
      <c r="B44" s="122" t="s">
        <v>182</v>
      </c>
      <c r="C44" s="122"/>
      <c r="D44" s="122"/>
      <c r="E44" s="201" t="s">
        <v>178</v>
      </c>
      <c r="F44" s="201"/>
      <c r="G44" s="201"/>
      <c r="H44" s="201"/>
      <c r="I44" s="201"/>
      <c r="J44" s="202"/>
    </row>
    <row r="45" spans="1:10" ht="11.25">
      <c r="A45" s="139">
        <v>7</v>
      </c>
      <c r="B45" s="97" t="s">
        <v>183</v>
      </c>
      <c r="C45" s="97"/>
      <c r="D45" s="97"/>
      <c r="E45" s="97"/>
      <c r="F45" s="97"/>
      <c r="G45" s="97"/>
      <c r="H45" s="97"/>
      <c r="I45" s="97"/>
      <c r="J45" s="98"/>
    </row>
    <row r="46" spans="1:10" ht="11.25">
      <c r="A46" s="145"/>
      <c r="B46" s="203" t="s">
        <v>174</v>
      </c>
      <c r="C46" s="204"/>
      <c r="D46" s="204"/>
      <c r="E46" s="204"/>
      <c r="F46" s="204"/>
      <c r="G46" s="204"/>
      <c r="H46" s="204"/>
      <c r="I46" s="204"/>
      <c r="J46" s="205"/>
    </row>
    <row r="47" spans="1:10" ht="11.25">
      <c r="A47" s="145"/>
      <c r="B47" s="122" t="s">
        <v>184</v>
      </c>
      <c r="C47" s="122"/>
      <c r="D47" s="122"/>
      <c r="E47" s="201" t="s">
        <v>178</v>
      </c>
      <c r="F47" s="201"/>
      <c r="G47" s="201"/>
      <c r="H47" s="201"/>
      <c r="I47" s="201"/>
      <c r="J47" s="202"/>
    </row>
    <row r="48" spans="1:10" ht="11.25">
      <c r="A48" s="145"/>
      <c r="B48" s="122" t="s">
        <v>185</v>
      </c>
      <c r="C48" s="122"/>
      <c r="D48" s="122"/>
      <c r="E48" s="214">
        <f>I166</f>
        <v>0</v>
      </c>
      <c r="F48" s="215"/>
      <c r="G48" s="215"/>
      <c r="H48" s="215"/>
      <c r="I48" s="215"/>
      <c r="J48" s="216"/>
    </row>
    <row r="49" spans="1:10" ht="11.25">
      <c r="A49" s="145"/>
      <c r="B49" s="203" t="s">
        <v>177</v>
      </c>
      <c r="C49" s="204"/>
      <c r="D49" s="204"/>
      <c r="E49" s="204"/>
      <c r="F49" s="204"/>
      <c r="G49" s="204"/>
      <c r="H49" s="204"/>
      <c r="I49" s="204"/>
      <c r="J49" s="205"/>
    </row>
    <row r="50" spans="1:10" ht="11.25">
      <c r="A50" s="145"/>
      <c r="B50" s="122" t="s">
        <v>184</v>
      </c>
      <c r="C50" s="122"/>
      <c r="D50" s="122"/>
      <c r="E50" s="201" t="s">
        <v>178</v>
      </c>
      <c r="F50" s="201"/>
      <c r="G50" s="201"/>
      <c r="H50" s="201"/>
      <c r="I50" s="201"/>
      <c r="J50" s="202"/>
    </row>
    <row r="51" spans="1:10" ht="11.25">
      <c r="A51" s="145"/>
      <c r="B51" s="122" t="s">
        <v>185</v>
      </c>
      <c r="C51" s="122"/>
      <c r="D51" s="122"/>
      <c r="E51" s="201" t="s">
        <v>178</v>
      </c>
      <c r="F51" s="201"/>
      <c r="G51" s="201"/>
      <c r="H51" s="201"/>
      <c r="I51" s="201"/>
      <c r="J51" s="202"/>
    </row>
    <row r="52" spans="1:10" ht="11.25">
      <c r="A52" s="145"/>
      <c r="B52" s="203" t="s">
        <v>180</v>
      </c>
      <c r="C52" s="204"/>
      <c r="D52" s="204"/>
      <c r="E52" s="204"/>
      <c r="F52" s="204"/>
      <c r="G52" s="204"/>
      <c r="H52" s="204"/>
      <c r="I52" s="204"/>
      <c r="J52" s="205"/>
    </row>
    <row r="53" spans="1:10" ht="11.25">
      <c r="A53" s="145"/>
      <c r="B53" s="122" t="s">
        <v>186</v>
      </c>
      <c r="C53" s="122"/>
      <c r="D53" s="122"/>
      <c r="E53" s="201" t="s">
        <v>178</v>
      </c>
      <c r="F53" s="201"/>
      <c r="G53" s="201"/>
      <c r="H53" s="201"/>
      <c r="I53" s="201"/>
      <c r="J53" s="202"/>
    </row>
    <row r="54" spans="1:10" ht="12" thickBot="1">
      <c r="A54" s="145"/>
      <c r="B54" s="206" t="s">
        <v>185</v>
      </c>
      <c r="C54" s="206"/>
      <c r="D54" s="206"/>
      <c r="E54" s="207" t="s">
        <v>178</v>
      </c>
      <c r="F54" s="207"/>
      <c r="G54" s="207"/>
      <c r="H54" s="207"/>
      <c r="I54" s="207"/>
      <c r="J54" s="208"/>
    </row>
    <row r="55" spans="1:10" ht="11.25">
      <c r="A55" s="218">
        <v>8</v>
      </c>
      <c r="B55" s="154" t="s">
        <v>187</v>
      </c>
      <c r="C55" s="119"/>
      <c r="D55" s="119"/>
      <c r="E55" s="119"/>
      <c r="F55" s="119"/>
      <c r="G55" s="119"/>
      <c r="H55" s="119"/>
      <c r="I55" s="119"/>
      <c r="J55" s="120"/>
    </row>
    <row r="56" spans="1:10" ht="11.25">
      <c r="A56" s="219"/>
      <c r="B56" s="217" t="s">
        <v>188</v>
      </c>
      <c r="C56" s="217"/>
      <c r="D56" s="123" t="s">
        <v>191</v>
      </c>
      <c r="E56" s="130" t="s">
        <v>192</v>
      </c>
      <c r="F56" s="131"/>
      <c r="G56" s="130" t="s">
        <v>193</v>
      </c>
      <c r="H56" s="131"/>
      <c r="I56" s="130" t="s">
        <v>198</v>
      </c>
      <c r="J56" s="211"/>
    </row>
    <row r="57" spans="1:10" ht="24" customHeight="1">
      <c r="A57" s="219"/>
      <c r="B57" s="33" t="s">
        <v>189</v>
      </c>
      <c r="C57" s="33" t="s">
        <v>190</v>
      </c>
      <c r="D57" s="124"/>
      <c r="E57" s="132"/>
      <c r="F57" s="133"/>
      <c r="G57" s="132"/>
      <c r="H57" s="133"/>
      <c r="I57" s="132"/>
      <c r="J57" s="212"/>
    </row>
    <row r="58" spans="1:10" ht="15" customHeight="1" thickBot="1">
      <c r="A58" s="220"/>
      <c r="B58" s="221" t="s">
        <v>194</v>
      </c>
      <c r="C58" s="222"/>
      <c r="D58" s="34" t="s">
        <v>195</v>
      </c>
      <c r="E58" s="152" t="s">
        <v>196</v>
      </c>
      <c r="F58" s="153"/>
      <c r="G58" s="209" t="s">
        <v>197</v>
      </c>
      <c r="H58" s="210"/>
      <c r="I58" s="152" t="s">
        <v>199</v>
      </c>
      <c r="J58" s="213"/>
    </row>
    <row r="59" spans="1:10" ht="11.25">
      <c r="A59" s="139">
        <v>9</v>
      </c>
      <c r="B59" s="154" t="s">
        <v>200</v>
      </c>
      <c r="C59" s="155"/>
      <c r="D59" s="155"/>
      <c r="E59" s="155"/>
      <c r="F59" s="155"/>
      <c r="G59" s="155"/>
      <c r="H59" s="155"/>
      <c r="I59" s="155"/>
      <c r="J59" s="156"/>
    </row>
    <row r="60" spans="1:10" ht="11.25">
      <c r="A60" s="140"/>
      <c r="B60" s="146" t="s">
        <v>201</v>
      </c>
      <c r="C60" s="147"/>
      <c r="D60" s="148"/>
      <c r="E60" s="157" t="s">
        <v>210</v>
      </c>
      <c r="F60" s="158"/>
      <c r="G60" s="158"/>
      <c r="H60" s="158"/>
      <c r="I60" s="158"/>
      <c r="J60" s="159"/>
    </row>
    <row r="61" spans="1:10" ht="11.25">
      <c r="A61" s="140"/>
      <c r="B61" s="146" t="s">
        <v>202</v>
      </c>
      <c r="C61" s="147"/>
      <c r="D61" s="148"/>
      <c r="E61" s="160"/>
      <c r="F61" s="161"/>
      <c r="G61" s="161"/>
      <c r="H61" s="161"/>
      <c r="I61" s="161"/>
      <c r="J61" s="162"/>
    </row>
    <row r="62" spans="1:10" ht="11.25">
      <c r="A62" s="140"/>
      <c r="B62" s="146" t="s">
        <v>203</v>
      </c>
      <c r="C62" s="147"/>
      <c r="D62" s="148"/>
      <c r="E62" s="160"/>
      <c r="F62" s="161"/>
      <c r="G62" s="161"/>
      <c r="H62" s="161"/>
      <c r="I62" s="161"/>
      <c r="J62" s="162"/>
    </row>
    <row r="63" spans="1:10" ht="11.25">
      <c r="A63" s="140"/>
      <c r="B63" s="146" t="s">
        <v>204</v>
      </c>
      <c r="C63" s="147"/>
      <c r="D63" s="148"/>
      <c r="E63" s="160"/>
      <c r="F63" s="161"/>
      <c r="G63" s="161"/>
      <c r="H63" s="161"/>
      <c r="I63" s="161"/>
      <c r="J63" s="162"/>
    </row>
    <row r="64" spans="1:10" ht="11.25">
      <c r="A64" s="140"/>
      <c r="B64" s="146" t="s">
        <v>205</v>
      </c>
      <c r="C64" s="147"/>
      <c r="D64" s="148"/>
      <c r="E64" s="160"/>
      <c r="F64" s="161"/>
      <c r="G64" s="161"/>
      <c r="H64" s="161"/>
      <c r="I64" s="161"/>
      <c r="J64" s="162"/>
    </row>
    <row r="65" spans="1:10" ht="11.25">
      <c r="A65" s="140"/>
      <c r="B65" s="146" t="s">
        <v>206</v>
      </c>
      <c r="C65" s="147"/>
      <c r="D65" s="148"/>
      <c r="E65" s="160"/>
      <c r="F65" s="161"/>
      <c r="G65" s="161"/>
      <c r="H65" s="161"/>
      <c r="I65" s="161"/>
      <c r="J65" s="162"/>
    </row>
    <row r="66" spans="1:10" ht="11.25">
      <c r="A66" s="140"/>
      <c r="B66" s="146" t="s">
        <v>207</v>
      </c>
      <c r="C66" s="147"/>
      <c r="D66" s="148"/>
      <c r="E66" s="160"/>
      <c r="F66" s="161"/>
      <c r="G66" s="161"/>
      <c r="H66" s="161"/>
      <c r="I66" s="161"/>
      <c r="J66" s="162"/>
    </row>
    <row r="67" spans="1:10" ht="11.25">
      <c r="A67" s="140"/>
      <c r="B67" s="146" t="s">
        <v>208</v>
      </c>
      <c r="C67" s="147"/>
      <c r="D67" s="148"/>
      <c r="E67" s="160"/>
      <c r="F67" s="161"/>
      <c r="G67" s="161"/>
      <c r="H67" s="161"/>
      <c r="I67" s="161"/>
      <c r="J67" s="162"/>
    </row>
    <row r="68" spans="1:10" ht="12.75" customHeight="1" thickBot="1">
      <c r="A68" s="141"/>
      <c r="B68" s="149" t="s">
        <v>209</v>
      </c>
      <c r="C68" s="150"/>
      <c r="D68" s="151"/>
      <c r="E68" s="163"/>
      <c r="F68" s="164"/>
      <c r="G68" s="164"/>
      <c r="H68" s="164"/>
      <c r="I68" s="164"/>
      <c r="J68" s="165"/>
    </row>
    <row r="69" spans="1:10" ht="11.25">
      <c r="A69" s="139">
        <v>10</v>
      </c>
      <c r="B69" s="142" t="s">
        <v>211</v>
      </c>
      <c r="C69" s="142"/>
      <c r="D69" s="142"/>
      <c r="E69" s="143"/>
      <c r="F69" s="143"/>
      <c r="G69" s="143"/>
      <c r="H69" s="143"/>
      <c r="I69" s="143"/>
      <c r="J69" s="144"/>
    </row>
    <row r="70" spans="1:10" ht="11.25" customHeight="1">
      <c r="A70" s="145"/>
      <c r="B70" s="229" t="s">
        <v>212</v>
      </c>
      <c r="C70" s="230"/>
      <c r="D70" s="230"/>
      <c r="E70" s="231"/>
      <c r="F70" s="71" t="s">
        <v>213</v>
      </c>
      <c r="G70" s="166" t="s">
        <v>214</v>
      </c>
      <c r="H70" s="166"/>
      <c r="I70" s="166" t="s">
        <v>220</v>
      </c>
      <c r="J70" s="167"/>
    </row>
    <row r="71" spans="1:10" ht="11.25" customHeight="1">
      <c r="A71" s="145"/>
      <c r="B71" s="81" t="s">
        <v>215</v>
      </c>
      <c r="C71" s="82"/>
      <c r="D71" s="82"/>
      <c r="E71" s="83"/>
      <c r="F71" s="19" t="s">
        <v>15</v>
      </c>
      <c r="G71" s="84">
        <v>41742</v>
      </c>
      <c r="H71" s="85"/>
      <c r="I71" s="84" t="s">
        <v>221</v>
      </c>
      <c r="J71" s="89"/>
    </row>
    <row r="72" spans="1:10" ht="11.25" customHeight="1">
      <c r="A72" s="145"/>
      <c r="B72" s="81" t="s">
        <v>216</v>
      </c>
      <c r="C72" s="82"/>
      <c r="D72" s="82"/>
      <c r="E72" s="83"/>
      <c r="F72" s="19" t="s">
        <v>16</v>
      </c>
      <c r="G72" s="84">
        <v>41742</v>
      </c>
      <c r="H72" s="85"/>
      <c r="I72" s="84" t="s">
        <v>221</v>
      </c>
      <c r="J72" s="89"/>
    </row>
    <row r="73" spans="1:10" ht="11.25" customHeight="1">
      <c r="A73" s="145"/>
      <c r="B73" s="81" t="s">
        <v>217</v>
      </c>
      <c r="C73" s="82"/>
      <c r="D73" s="82"/>
      <c r="E73" s="83"/>
      <c r="F73" s="19" t="s">
        <v>15</v>
      </c>
      <c r="G73" s="84">
        <v>41827</v>
      </c>
      <c r="H73" s="85"/>
      <c r="I73" s="84" t="s">
        <v>222</v>
      </c>
      <c r="J73" s="89"/>
    </row>
    <row r="74" spans="1:10" ht="11.25" customHeight="1">
      <c r="A74" s="145"/>
      <c r="B74" s="81" t="s">
        <v>216</v>
      </c>
      <c r="C74" s="82"/>
      <c r="D74" s="82"/>
      <c r="E74" s="83"/>
      <c r="F74" s="19" t="s">
        <v>16</v>
      </c>
      <c r="G74" s="84">
        <v>41827</v>
      </c>
      <c r="H74" s="85"/>
      <c r="I74" s="84" t="s">
        <v>223</v>
      </c>
      <c r="J74" s="89"/>
    </row>
    <row r="75" spans="1:10" ht="11.25" customHeight="1">
      <c r="A75" s="145"/>
      <c r="B75" s="81" t="s">
        <v>218</v>
      </c>
      <c r="C75" s="82"/>
      <c r="D75" s="82"/>
      <c r="E75" s="83"/>
      <c r="F75" s="19" t="s">
        <v>17</v>
      </c>
      <c r="G75" s="84">
        <v>41827</v>
      </c>
      <c r="H75" s="85"/>
      <c r="I75" s="84" t="s">
        <v>223</v>
      </c>
      <c r="J75" s="89"/>
    </row>
    <row r="76" spans="1:10" ht="11.25" customHeight="1">
      <c r="A76" s="145"/>
      <c r="B76" s="81" t="s">
        <v>217</v>
      </c>
      <c r="C76" s="82"/>
      <c r="D76" s="82"/>
      <c r="E76" s="83"/>
      <c r="F76" s="19" t="s">
        <v>15</v>
      </c>
      <c r="G76" s="84">
        <v>41997</v>
      </c>
      <c r="H76" s="85"/>
      <c r="I76" s="84" t="s">
        <v>224</v>
      </c>
      <c r="J76" s="89"/>
    </row>
    <row r="77" spans="1:10" ht="11.25" customHeight="1">
      <c r="A77" s="145"/>
      <c r="B77" s="81" t="s">
        <v>219</v>
      </c>
      <c r="C77" s="82"/>
      <c r="D77" s="82"/>
      <c r="E77" s="83"/>
      <c r="F77" s="19" t="s">
        <v>16</v>
      </c>
      <c r="G77" s="84">
        <v>41997</v>
      </c>
      <c r="H77" s="85"/>
      <c r="I77" s="84" t="s">
        <v>224</v>
      </c>
      <c r="J77" s="89"/>
    </row>
    <row r="78" spans="1:10" ht="11.25" customHeight="1" thickBot="1">
      <c r="A78" s="145"/>
      <c r="B78" s="81" t="s">
        <v>218</v>
      </c>
      <c r="C78" s="82"/>
      <c r="D78" s="82"/>
      <c r="E78" s="83"/>
      <c r="F78" s="19" t="s">
        <v>17</v>
      </c>
      <c r="G78" s="84">
        <v>41997</v>
      </c>
      <c r="H78" s="85"/>
      <c r="I78" s="84" t="s">
        <v>224</v>
      </c>
      <c r="J78" s="89"/>
    </row>
    <row r="79" spans="1:10" ht="11.25">
      <c r="A79" s="139">
        <v>11</v>
      </c>
      <c r="B79" s="97" t="s">
        <v>225</v>
      </c>
      <c r="C79" s="97"/>
      <c r="D79" s="97"/>
      <c r="E79" s="97"/>
      <c r="F79" s="97"/>
      <c r="G79" s="97"/>
      <c r="H79" s="97"/>
      <c r="I79" s="97"/>
      <c r="J79" s="98"/>
    </row>
    <row r="80" spans="1:10" ht="11.25">
      <c r="A80" s="145"/>
      <c r="B80" s="90" t="s">
        <v>226</v>
      </c>
      <c r="C80" s="90"/>
      <c r="D80" s="90"/>
      <c r="E80" s="90"/>
      <c r="F80" s="68" t="s">
        <v>227</v>
      </c>
      <c r="G80" s="90" t="s">
        <v>228</v>
      </c>
      <c r="H80" s="90"/>
      <c r="I80" s="92" t="s">
        <v>229</v>
      </c>
      <c r="J80" s="93"/>
    </row>
    <row r="81" spans="1:10" ht="11.25">
      <c r="A81" s="145"/>
      <c r="B81" s="172" t="s">
        <v>230</v>
      </c>
      <c r="C81" s="172"/>
      <c r="D81" s="172"/>
      <c r="E81" s="172"/>
      <c r="F81" s="172"/>
      <c r="G81" s="172"/>
      <c r="H81" s="172"/>
      <c r="I81" s="172"/>
      <c r="J81" s="173"/>
    </row>
    <row r="82" spans="1:10" ht="11.25">
      <c r="A82" s="145"/>
      <c r="B82" s="107" t="s">
        <v>231</v>
      </c>
      <c r="C82" s="108"/>
      <c r="D82" s="108"/>
      <c r="E82" s="108"/>
      <c r="F82" s="108"/>
      <c r="G82" s="108"/>
      <c r="H82" s="108"/>
      <c r="I82" s="108"/>
      <c r="J82" s="109"/>
    </row>
    <row r="83" spans="1:10" ht="11.25">
      <c r="A83" s="145"/>
      <c r="B83" s="111" t="s">
        <v>232</v>
      </c>
      <c r="C83" s="111"/>
      <c r="D83" s="111"/>
      <c r="E83" s="111"/>
      <c r="F83" s="8" t="s">
        <v>0</v>
      </c>
      <c r="G83" s="99">
        <v>786833096</v>
      </c>
      <c r="H83" s="100"/>
      <c r="I83" s="99">
        <v>888858583</v>
      </c>
      <c r="J83" s="103"/>
    </row>
    <row r="84" spans="1:10" ht="11.25">
      <c r="A84" s="145"/>
      <c r="B84" s="111" t="s">
        <v>233</v>
      </c>
      <c r="C84" s="111"/>
      <c r="D84" s="111"/>
      <c r="E84" s="111"/>
      <c r="F84" s="8" t="s">
        <v>1</v>
      </c>
      <c r="G84" s="99">
        <v>74655982</v>
      </c>
      <c r="H84" s="100"/>
      <c r="I84" s="99">
        <v>130003709</v>
      </c>
      <c r="J84" s="103"/>
    </row>
    <row r="85" spans="1:10" ht="11.25">
      <c r="A85" s="145"/>
      <c r="B85" s="111" t="s">
        <v>234</v>
      </c>
      <c r="C85" s="111"/>
      <c r="D85" s="111"/>
      <c r="E85" s="111"/>
      <c r="F85" s="9" t="s">
        <v>2</v>
      </c>
      <c r="G85" s="101">
        <f>G83-G84</f>
        <v>712177114</v>
      </c>
      <c r="H85" s="102"/>
      <c r="I85" s="101">
        <f>I83-I84</f>
        <v>758854874</v>
      </c>
      <c r="J85" s="104"/>
    </row>
    <row r="86" spans="1:10" ht="11.25">
      <c r="A86" s="145"/>
      <c r="B86" s="107" t="s">
        <v>235</v>
      </c>
      <c r="C86" s="108"/>
      <c r="D86" s="108"/>
      <c r="E86" s="108"/>
      <c r="F86" s="108"/>
      <c r="G86" s="108"/>
      <c r="H86" s="108"/>
      <c r="I86" s="108"/>
      <c r="J86" s="109"/>
    </row>
    <row r="87" spans="1:10" ht="11.25">
      <c r="A87" s="145"/>
      <c r="B87" s="111" t="s">
        <v>236</v>
      </c>
      <c r="C87" s="111"/>
      <c r="D87" s="111"/>
      <c r="E87" s="111"/>
      <c r="F87" s="8" t="s">
        <v>3</v>
      </c>
      <c r="G87" s="105">
        <v>34959250</v>
      </c>
      <c r="H87" s="106"/>
      <c r="I87" s="105">
        <v>34959250</v>
      </c>
      <c r="J87" s="114"/>
    </row>
    <row r="88" spans="1:10" ht="11.25">
      <c r="A88" s="145"/>
      <c r="B88" s="111" t="s">
        <v>237</v>
      </c>
      <c r="C88" s="111"/>
      <c r="D88" s="111"/>
      <c r="E88" s="111"/>
      <c r="F88" s="8" t="s">
        <v>4</v>
      </c>
      <c r="G88" s="105">
        <v>5918536</v>
      </c>
      <c r="H88" s="106"/>
      <c r="I88" s="105">
        <v>11577516</v>
      </c>
      <c r="J88" s="114"/>
    </row>
    <row r="89" spans="1:10" ht="11.25">
      <c r="A89" s="145"/>
      <c r="B89" s="111" t="s">
        <v>238</v>
      </c>
      <c r="C89" s="111"/>
      <c r="D89" s="111"/>
      <c r="E89" s="111"/>
      <c r="F89" s="9" t="s">
        <v>5</v>
      </c>
      <c r="G89" s="112">
        <f>G87-G88</f>
        <v>29040714</v>
      </c>
      <c r="H89" s="113"/>
      <c r="I89" s="112">
        <f>I87-I88</f>
        <v>23381734</v>
      </c>
      <c r="J89" s="115"/>
    </row>
    <row r="90" spans="1:10" ht="11.25">
      <c r="A90" s="145"/>
      <c r="B90" s="121" t="s">
        <v>239</v>
      </c>
      <c r="C90" s="121"/>
      <c r="D90" s="121"/>
      <c r="E90" s="121"/>
      <c r="F90" s="9" t="s">
        <v>6</v>
      </c>
      <c r="G90" s="101">
        <f>G91+G92+G93+G94+G95</f>
        <v>0</v>
      </c>
      <c r="H90" s="102"/>
      <c r="I90" s="101">
        <f>I91+I92+I93+I94+I95</f>
        <v>0</v>
      </c>
      <c r="J90" s="104"/>
    </row>
    <row r="91" spans="1:10" ht="11.25">
      <c r="A91" s="145"/>
      <c r="B91" s="111" t="s">
        <v>240</v>
      </c>
      <c r="C91" s="111"/>
      <c r="D91" s="111"/>
      <c r="E91" s="111"/>
      <c r="F91" s="8" t="s">
        <v>7</v>
      </c>
      <c r="G91" s="105"/>
      <c r="H91" s="106"/>
      <c r="I91" s="105"/>
      <c r="J91" s="114"/>
    </row>
    <row r="92" spans="1:10" ht="11.25">
      <c r="A92" s="145"/>
      <c r="B92" s="111" t="s">
        <v>241</v>
      </c>
      <c r="C92" s="111"/>
      <c r="D92" s="111"/>
      <c r="E92" s="111"/>
      <c r="F92" s="8" t="s">
        <v>8</v>
      </c>
      <c r="G92" s="105"/>
      <c r="H92" s="106"/>
      <c r="I92" s="105"/>
      <c r="J92" s="114"/>
    </row>
    <row r="93" spans="1:10" ht="11.25">
      <c r="A93" s="145"/>
      <c r="B93" s="111" t="s">
        <v>242</v>
      </c>
      <c r="C93" s="111"/>
      <c r="D93" s="111"/>
      <c r="E93" s="111"/>
      <c r="F93" s="8" t="s">
        <v>9</v>
      </c>
      <c r="G93" s="105"/>
      <c r="H93" s="106"/>
      <c r="I93" s="105"/>
      <c r="J93" s="114"/>
    </row>
    <row r="94" spans="1:10" ht="11.25">
      <c r="A94" s="145"/>
      <c r="B94" s="111" t="s">
        <v>243</v>
      </c>
      <c r="C94" s="111"/>
      <c r="D94" s="111"/>
      <c r="E94" s="111"/>
      <c r="F94" s="8" t="s">
        <v>10</v>
      </c>
      <c r="G94" s="105"/>
      <c r="H94" s="106"/>
      <c r="I94" s="105"/>
      <c r="J94" s="114"/>
    </row>
    <row r="95" spans="1:10" ht="11.25">
      <c r="A95" s="145"/>
      <c r="B95" s="111" t="s">
        <v>244</v>
      </c>
      <c r="C95" s="111"/>
      <c r="D95" s="111"/>
      <c r="E95" s="111"/>
      <c r="F95" s="8" t="s">
        <v>11</v>
      </c>
      <c r="G95" s="99"/>
      <c r="H95" s="100"/>
      <c r="I95" s="99"/>
      <c r="J95" s="103"/>
    </row>
    <row r="96" spans="1:10" ht="11.25">
      <c r="A96" s="145"/>
      <c r="B96" s="111" t="s">
        <v>245</v>
      </c>
      <c r="C96" s="111"/>
      <c r="D96" s="111"/>
      <c r="E96" s="111"/>
      <c r="F96" s="8" t="s">
        <v>12</v>
      </c>
      <c r="G96" s="105">
        <v>3784811</v>
      </c>
      <c r="H96" s="106"/>
      <c r="I96" s="105">
        <v>1687922</v>
      </c>
      <c r="J96" s="114"/>
    </row>
    <row r="97" spans="1:10" ht="11.25">
      <c r="A97" s="145"/>
      <c r="B97" s="111" t="s">
        <v>246</v>
      </c>
      <c r="C97" s="111"/>
      <c r="D97" s="111"/>
      <c r="E97" s="111"/>
      <c r="F97" s="8">
        <v>100</v>
      </c>
      <c r="G97" s="99">
        <v>2327225</v>
      </c>
      <c r="H97" s="100"/>
      <c r="I97" s="99">
        <v>2881350</v>
      </c>
      <c r="J97" s="103"/>
    </row>
    <row r="98" spans="1:10" ht="11.25">
      <c r="A98" s="145"/>
      <c r="B98" s="111" t="s">
        <v>247</v>
      </c>
      <c r="C98" s="111"/>
      <c r="D98" s="111"/>
      <c r="E98" s="111"/>
      <c r="F98" s="8">
        <v>110</v>
      </c>
      <c r="G98" s="105"/>
      <c r="H98" s="106"/>
      <c r="I98" s="105"/>
      <c r="J98" s="114"/>
    </row>
    <row r="99" spans="1:10" ht="11.25">
      <c r="A99" s="145"/>
      <c r="B99" s="111" t="s">
        <v>248</v>
      </c>
      <c r="C99" s="111"/>
      <c r="D99" s="111"/>
      <c r="E99" s="111"/>
      <c r="F99" s="8">
        <v>120</v>
      </c>
      <c r="G99" s="105">
        <v>175688362</v>
      </c>
      <c r="H99" s="106"/>
      <c r="I99" s="105">
        <v>222000696</v>
      </c>
      <c r="J99" s="114"/>
    </row>
    <row r="100" spans="1:10" ht="11.25">
      <c r="A100" s="145"/>
      <c r="B100" s="121" t="s">
        <v>249</v>
      </c>
      <c r="C100" s="121"/>
      <c r="D100" s="121"/>
      <c r="E100" s="121"/>
      <c r="F100" s="9">
        <v>130</v>
      </c>
      <c r="G100" s="101">
        <f>SUM(G85+G89+G90+G96+G97+G98+G99)</f>
        <v>923018226</v>
      </c>
      <c r="H100" s="102"/>
      <c r="I100" s="101">
        <f>SUM(I85+I89+I90+I96+I97+I98+I99)</f>
        <v>1008806576</v>
      </c>
      <c r="J100" s="104"/>
    </row>
    <row r="101" spans="1:10" ht="11.25">
      <c r="A101" s="145"/>
      <c r="B101" s="107" t="s">
        <v>250</v>
      </c>
      <c r="C101" s="108"/>
      <c r="D101" s="108"/>
      <c r="E101" s="108"/>
      <c r="F101" s="108"/>
      <c r="G101" s="108"/>
      <c r="H101" s="108"/>
      <c r="I101" s="108"/>
      <c r="J101" s="109"/>
    </row>
    <row r="102" spans="1:10" ht="11.25">
      <c r="A102" s="145"/>
      <c r="B102" s="168" t="s">
        <v>251</v>
      </c>
      <c r="C102" s="121"/>
      <c r="D102" s="121"/>
      <c r="E102" s="121"/>
      <c r="F102" s="9">
        <v>140</v>
      </c>
      <c r="G102" s="101">
        <f>G103+G104+G105+G106</f>
        <v>113683041</v>
      </c>
      <c r="H102" s="102"/>
      <c r="I102" s="101">
        <f>I103+I104+I105+I106</f>
        <v>117220854</v>
      </c>
      <c r="J102" s="104"/>
    </row>
    <row r="103" spans="1:10" ht="11.25">
      <c r="A103" s="145"/>
      <c r="B103" s="111" t="s">
        <v>252</v>
      </c>
      <c r="C103" s="111"/>
      <c r="D103" s="111"/>
      <c r="E103" s="111"/>
      <c r="F103" s="8">
        <v>150</v>
      </c>
      <c r="G103" s="99">
        <v>83407752</v>
      </c>
      <c r="H103" s="100"/>
      <c r="I103" s="99">
        <v>80050385</v>
      </c>
      <c r="J103" s="103"/>
    </row>
    <row r="104" spans="1:10" ht="11.25">
      <c r="A104" s="145"/>
      <c r="B104" s="111" t="s">
        <v>253</v>
      </c>
      <c r="C104" s="111"/>
      <c r="D104" s="111"/>
      <c r="E104" s="111"/>
      <c r="F104" s="8">
        <v>160</v>
      </c>
      <c r="G104" s="105">
        <v>16611385</v>
      </c>
      <c r="H104" s="106"/>
      <c r="I104" s="105">
        <v>23290035</v>
      </c>
      <c r="J104" s="114"/>
    </row>
    <row r="105" spans="1:10" ht="11.25">
      <c r="A105" s="145"/>
      <c r="B105" s="111" t="s">
        <v>254</v>
      </c>
      <c r="C105" s="111"/>
      <c r="D105" s="111"/>
      <c r="E105" s="111"/>
      <c r="F105" s="8">
        <v>170</v>
      </c>
      <c r="G105" s="105">
        <v>13663904</v>
      </c>
      <c r="H105" s="106"/>
      <c r="I105" s="105">
        <v>13880434</v>
      </c>
      <c r="J105" s="114"/>
    </row>
    <row r="106" spans="1:10" ht="11.25">
      <c r="A106" s="145"/>
      <c r="B106" s="111" t="s">
        <v>255</v>
      </c>
      <c r="C106" s="111"/>
      <c r="D106" s="111"/>
      <c r="E106" s="111"/>
      <c r="F106" s="8">
        <v>180</v>
      </c>
      <c r="G106" s="99"/>
      <c r="H106" s="100"/>
      <c r="I106" s="99"/>
      <c r="J106" s="103"/>
    </row>
    <row r="107" spans="1:10" ht="11.25">
      <c r="A107" s="145"/>
      <c r="B107" s="111" t="s">
        <v>256</v>
      </c>
      <c r="C107" s="111"/>
      <c r="D107" s="111"/>
      <c r="E107" s="111"/>
      <c r="F107" s="8">
        <v>190</v>
      </c>
      <c r="G107" s="99">
        <v>310277</v>
      </c>
      <c r="H107" s="100"/>
      <c r="I107" s="99">
        <v>35618</v>
      </c>
      <c r="J107" s="103"/>
    </row>
    <row r="108" spans="1:10" ht="11.25">
      <c r="A108" s="145"/>
      <c r="B108" s="111" t="s">
        <v>257</v>
      </c>
      <c r="C108" s="111"/>
      <c r="D108" s="111"/>
      <c r="E108" s="111"/>
      <c r="F108" s="8">
        <v>200</v>
      </c>
      <c r="G108" s="105">
        <v>22920398</v>
      </c>
      <c r="H108" s="106"/>
      <c r="I108" s="105">
        <v>39368722</v>
      </c>
      <c r="J108" s="114"/>
    </row>
    <row r="109" spans="1:10" ht="11.25">
      <c r="A109" s="145"/>
      <c r="B109" s="169" t="s">
        <v>258</v>
      </c>
      <c r="C109" s="121"/>
      <c r="D109" s="121"/>
      <c r="E109" s="121"/>
      <c r="F109" s="9">
        <v>210</v>
      </c>
      <c r="G109" s="101">
        <f>G111+G113+G114+G115+G116+G117+G118+G119+G120</f>
        <v>33354780</v>
      </c>
      <c r="H109" s="102"/>
      <c r="I109" s="101">
        <f>I111+I113+I114+I115+I116+I117+I118+I119+I120</f>
        <v>21179104.599999998</v>
      </c>
      <c r="J109" s="104"/>
    </row>
    <row r="110" spans="1:10" ht="11.25">
      <c r="A110" s="145"/>
      <c r="B110" s="111" t="s">
        <v>259</v>
      </c>
      <c r="C110" s="111"/>
      <c r="D110" s="111"/>
      <c r="E110" s="111"/>
      <c r="F110" s="8">
        <v>211</v>
      </c>
      <c r="G110" s="105"/>
      <c r="H110" s="106"/>
      <c r="I110" s="105"/>
      <c r="J110" s="114"/>
    </row>
    <row r="111" spans="1:10" ht="11.25">
      <c r="A111" s="145"/>
      <c r="B111" s="111" t="s">
        <v>284</v>
      </c>
      <c r="C111" s="111"/>
      <c r="D111" s="111"/>
      <c r="E111" s="111"/>
      <c r="F111" s="8">
        <v>220</v>
      </c>
      <c r="G111" s="99">
        <v>1440404</v>
      </c>
      <c r="H111" s="100"/>
      <c r="I111" s="99">
        <v>543669</v>
      </c>
      <c r="J111" s="103"/>
    </row>
    <row r="112" spans="1:10" ht="11.25">
      <c r="A112" s="145"/>
      <c r="B112" s="111" t="s">
        <v>260</v>
      </c>
      <c r="C112" s="111"/>
      <c r="D112" s="111"/>
      <c r="E112" s="111"/>
      <c r="F112" s="8">
        <v>230</v>
      </c>
      <c r="G112" s="105"/>
      <c r="H112" s="106"/>
      <c r="I112" s="105"/>
      <c r="J112" s="114"/>
    </row>
    <row r="113" spans="1:10" ht="11.25">
      <c r="A113" s="145"/>
      <c r="B113" s="111" t="s">
        <v>261</v>
      </c>
      <c r="C113" s="111"/>
      <c r="D113" s="111"/>
      <c r="E113" s="111"/>
      <c r="F113" s="8">
        <v>240</v>
      </c>
      <c r="G113" s="105"/>
      <c r="H113" s="106"/>
      <c r="I113" s="99"/>
      <c r="J113" s="103"/>
    </row>
    <row r="114" spans="1:10" ht="11.25">
      <c r="A114" s="145"/>
      <c r="B114" s="111" t="s">
        <v>285</v>
      </c>
      <c r="C114" s="111"/>
      <c r="D114" s="111"/>
      <c r="E114" s="111"/>
      <c r="F114" s="8">
        <v>250</v>
      </c>
      <c r="G114" s="105">
        <v>87048</v>
      </c>
      <c r="H114" s="106"/>
      <c r="I114" s="105">
        <v>55400</v>
      </c>
      <c r="J114" s="114"/>
    </row>
    <row r="115" spans="1:10" ht="11.25">
      <c r="A115" s="145"/>
      <c r="B115" s="111" t="s">
        <v>286</v>
      </c>
      <c r="C115" s="111"/>
      <c r="D115" s="111"/>
      <c r="E115" s="111"/>
      <c r="F115" s="8">
        <v>260</v>
      </c>
      <c r="G115" s="99">
        <v>31367130</v>
      </c>
      <c r="H115" s="100"/>
      <c r="I115" s="99">
        <v>19814214.4</v>
      </c>
      <c r="J115" s="103"/>
    </row>
    <row r="116" spans="1:10" ht="11.25">
      <c r="A116" s="145"/>
      <c r="B116" s="111" t="s">
        <v>287</v>
      </c>
      <c r="C116" s="111"/>
      <c r="D116" s="111"/>
      <c r="E116" s="111"/>
      <c r="F116" s="8">
        <v>270</v>
      </c>
      <c r="G116" s="105"/>
      <c r="H116" s="106"/>
      <c r="I116" s="105">
        <v>311317.2</v>
      </c>
      <c r="J116" s="114"/>
    </row>
    <row r="117" spans="1:10" ht="11.25">
      <c r="A117" s="145"/>
      <c r="B117" s="174" t="s">
        <v>289</v>
      </c>
      <c r="C117" s="174"/>
      <c r="D117" s="174"/>
      <c r="E117" s="174"/>
      <c r="F117" s="6">
        <v>280</v>
      </c>
      <c r="G117" s="105"/>
      <c r="H117" s="106"/>
      <c r="I117" s="105"/>
      <c r="J117" s="114"/>
    </row>
    <row r="118" spans="1:10" ht="11.25">
      <c r="A118" s="145"/>
      <c r="B118" s="174" t="s">
        <v>290</v>
      </c>
      <c r="C118" s="174"/>
      <c r="D118" s="174"/>
      <c r="E118" s="174"/>
      <c r="F118" s="6">
        <v>290</v>
      </c>
      <c r="G118" s="105"/>
      <c r="H118" s="106"/>
      <c r="I118" s="105"/>
      <c r="J118" s="114"/>
    </row>
    <row r="119" spans="1:10" ht="11.25">
      <c r="A119" s="145"/>
      <c r="B119" s="174" t="s">
        <v>262</v>
      </c>
      <c r="C119" s="174"/>
      <c r="D119" s="174"/>
      <c r="E119" s="174"/>
      <c r="F119" s="6">
        <v>300</v>
      </c>
      <c r="G119" s="105">
        <v>4660</v>
      </c>
      <c r="H119" s="106"/>
      <c r="I119" s="105">
        <v>5746</v>
      </c>
      <c r="J119" s="114"/>
    </row>
    <row r="120" spans="1:10" ht="11.25">
      <c r="A120" s="145"/>
      <c r="B120" s="174" t="s">
        <v>263</v>
      </c>
      <c r="C120" s="174"/>
      <c r="D120" s="174"/>
      <c r="E120" s="174"/>
      <c r="F120" s="6">
        <v>310</v>
      </c>
      <c r="G120" s="105">
        <v>455538</v>
      </c>
      <c r="H120" s="106"/>
      <c r="I120" s="105">
        <v>448758</v>
      </c>
      <c r="J120" s="114"/>
    </row>
    <row r="121" spans="1:10" ht="11.25">
      <c r="A121" s="145"/>
      <c r="B121" s="175" t="s">
        <v>264</v>
      </c>
      <c r="C121" s="175"/>
      <c r="D121" s="175"/>
      <c r="E121" s="175"/>
      <c r="F121" s="6">
        <v>320</v>
      </c>
      <c r="G121" s="101">
        <f>G122+G123+G124+G125</f>
        <v>40727883</v>
      </c>
      <c r="H121" s="102"/>
      <c r="I121" s="101">
        <f>I122+I123+I124+I125</f>
        <v>38834082</v>
      </c>
      <c r="J121" s="104"/>
    </row>
    <row r="122" spans="1:10" ht="11.25">
      <c r="A122" s="145"/>
      <c r="B122" s="174" t="s">
        <v>265</v>
      </c>
      <c r="C122" s="174"/>
      <c r="D122" s="174"/>
      <c r="E122" s="174"/>
      <c r="F122" s="6">
        <v>330</v>
      </c>
      <c r="G122" s="105"/>
      <c r="H122" s="106"/>
      <c r="I122" s="105"/>
      <c r="J122" s="114"/>
    </row>
    <row r="123" spans="1:10" ht="11.25">
      <c r="A123" s="145"/>
      <c r="B123" s="174" t="s">
        <v>291</v>
      </c>
      <c r="C123" s="174"/>
      <c r="D123" s="174"/>
      <c r="E123" s="174"/>
      <c r="F123" s="6">
        <v>340</v>
      </c>
      <c r="G123" s="182">
        <v>16596204</v>
      </c>
      <c r="H123" s="183"/>
      <c r="I123" s="182">
        <v>25628487</v>
      </c>
      <c r="J123" s="184"/>
    </row>
    <row r="124" spans="1:10" ht="11.25">
      <c r="A124" s="145"/>
      <c r="B124" s="174" t="s">
        <v>266</v>
      </c>
      <c r="C124" s="174"/>
      <c r="D124" s="174"/>
      <c r="E124" s="174"/>
      <c r="F124" s="6">
        <v>350</v>
      </c>
      <c r="G124" s="105">
        <v>18441751</v>
      </c>
      <c r="H124" s="106"/>
      <c r="I124" s="105">
        <v>12621182</v>
      </c>
      <c r="J124" s="114"/>
    </row>
    <row r="125" spans="1:10" ht="11.25">
      <c r="A125" s="145"/>
      <c r="B125" s="174" t="s">
        <v>267</v>
      </c>
      <c r="C125" s="174"/>
      <c r="D125" s="174"/>
      <c r="E125" s="174"/>
      <c r="F125" s="6">
        <v>360</v>
      </c>
      <c r="G125" s="105">
        <v>5689928</v>
      </c>
      <c r="H125" s="106"/>
      <c r="I125" s="99">
        <v>584413</v>
      </c>
      <c r="J125" s="103"/>
    </row>
    <row r="126" spans="1:10" ht="11.25">
      <c r="A126" s="145"/>
      <c r="B126" s="174" t="s">
        <v>268</v>
      </c>
      <c r="C126" s="174"/>
      <c r="D126" s="174"/>
      <c r="E126" s="174"/>
      <c r="F126" s="6">
        <v>370</v>
      </c>
      <c r="G126" s="105">
        <v>11011000</v>
      </c>
      <c r="H126" s="106"/>
      <c r="I126" s="105"/>
      <c r="J126" s="114"/>
    </row>
    <row r="127" spans="1:10" ht="11.25">
      <c r="A127" s="145"/>
      <c r="B127" s="174" t="s">
        <v>269</v>
      </c>
      <c r="C127" s="174"/>
      <c r="D127" s="174"/>
      <c r="E127" s="174"/>
      <c r="F127" s="6">
        <v>380</v>
      </c>
      <c r="G127" s="105">
        <v>3603839</v>
      </c>
      <c r="H127" s="106"/>
      <c r="I127" s="105">
        <v>173580</v>
      </c>
      <c r="J127" s="114"/>
    </row>
    <row r="128" spans="1:10" ht="11.25">
      <c r="A128" s="145"/>
      <c r="B128" s="175" t="s">
        <v>270</v>
      </c>
      <c r="C128" s="175"/>
      <c r="D128" s="175"/>
      <c r="E128" s="175"/>
      <c r="F128" s="6">
        <v>390</v>
      </c>
      <c r="G128" s="101">
        <f>G102+G107+G108+G109+G121+G126+G127</f>
        <v>225611218</v>
      </c>
      <c r="H128" s="102"/>
      <c r="I128" s="101">
        <f>I102+I107+I108+I109+I121+I126+I127</f>
        <v>216811960.6</v>
      </c>
      <c r="J128" s="104"/>
    </row>
    <row r="129" spans="1:10" ht="11.25">
      <c r="A129" s="145"/>
      <c r="B129" s="175" t="s">
        <v>271</v>
      </c>
      <c r="C129" s="175"/>
      <c r="D129" s="175"/>
      <c r="E129" s="175"/>
      <c r="F129" s="6">
        <v>400</v>
      </c>
      <c r="G129" s="101">
        <f>G100+G128</f>
        <v>1148629444</v>
      </c>
      <c r="H129" s="102"/>
      <c r="I129" s="101">
        <f>I100+I128</f>
        <v>1225618536.6</v>
      </c>
      <c r="J129" s="104"/>
    </row>
    <row r="130" spans="1:10" ht="11.25">
      <c r="A130" s="145"/>
      <c r="B130" s="172" t="s">
        <v>272</v>
      </c>
      <c r="C130" s="172"/>
      <c r="D130" s="172"/>
      <c r="E130" s="172"/>
      <c r="F130" s="172"/>
      <c r="G130" s="172"/>
      <c r="H130" s="172"/>
      <c r="I130" s="172"/>
      <c r="J130" s="173"/>
    </row>
    <row r="131" spans="1:10" ht="11.25">
      <c r="A131" s="145"/>
      <c r="B131" s="107" t="s">
        <v>273</v>
      </c>
      <c r="C131" s="108"/>
      <c r="D131" s="108"/>
      <c r="E131" s="108"/>
      <c r="F131" s="108"/>
      <c r="G131" s="108"/>
      <c r="H131" s="108"/>
      <c r="I131" s="108"/>
      <c r="J131" s="109"/>
    </row>
    <row r="132" spans="1:10" ht="11.25">
      <c r="A132" s="145"/>
      <c r="B132" s="174" t="s">
        <v>274</v>
      </c>
      <c r="C132" s="174"/>
      <c r="D132" s="174"/>
      <c r="E132" s="174"/>
      <c r="F132" s="6">
        <v>410</v>
      </c>
      <c r="G132" s="99">
        <v>139837000</v>
      </c>
      <c r="H132" s="100"/>
      <c r="I132" s="99">
        <v>139837000</v>
      </c>
      <c r="J132" s="103"/>
    </row>
    <row r="133" spans="1:10" ht="11.25">
      <c r="A133" s="145"/>
      <c r="B133" s="174" t="s">
        <v>275</v>
      </c>
      <c r="C133" s="174"/>
      <c r="D133" s="174"/>
      <c r="E133" s="174"/>
      <c r="F133" s="6">
        <v>420</v>
      </c>
      <c r="G133" s="182">
        <v>6182937</v>
      </c>
      <c r="H133" s="183"/>
      <c r="I133" s="182">
        <v>6182937</v>
      </c>
      <c r="J133" s="183"/>
    </row>
    <row r="134" spans="1:10" ht="11.25">
      <c r="A134" s="145"/>
      <c r="B134" s="174" t="s">
        <v>276</v>
      </c>
      <c r="C134" s="174"/>
      <c r="D134" s="174"/>
      <c r="E134" s="174"/>
      <c r="F134" s="6">
        <v>430</v>
      </c>
      <c r="G134" s="99">
        <v>137715485</v>
      </c>
      <c r="H134" s="100"/>
      <c r="I134" s="99">
        <v>229338457</v>
      </c>
      <c r="J134" s="100"/>
    </row>
    <row r="135" spans="1:10" ht="11.25">
      <c r="A135" s="145"/>
      <c r="B135" s="174" t="s">
        <v>292</v>
      </c>
      <c r="C135" s="174"/>
      <c r="D135" s="174"/>
      <c r="E135" s="174"/>
      <c r="F135" s="6">
        <v>440</v>
      </c>
      <c r="G135" s="182"/>
      <c r="H135" s="183"/>
      <c r="I135" s="182"/>
      <c r="J135" s="184"/>
    </row>
    <row r="136" spans="1:10" ht="11.25">
      <c r="A136" s="145"/>
      <c r="B136" s="174" t="s">
        <v>277</v>
      </c>
      <c r="C136" s="174"/>
      <c r="D136" s="174"/>
      <c r="E136" s="174"/>
      <c r="F136" s="6">
        <v>450</v>
      </c>
      <c r="G136" s="99">
        <v>-158971167</v>
      </c>
      <c r="H136" s="100"/>
      <c r="I136" s="99">
        <v>-157443729</v>
      </c>
      <c r="J136" s="103"/>
    </row>
    <row r="137" spans="1:10" ht="11.25">
      <c r="A137" s="145"/>
      <c r="B137" s="174" t="s">
        <v>288</v>
      </c>
      <c r="C137" s="174"/>
      <c r="D137" s="174"/>
      <c r="E137" s="174"/>
      <c r="F137" s="6">
        <v>460</v>
      </c>
      <c r="G137" s="99">
        <v>1747</v>
      </c>
      <c r="H137" s="100"/>
      <c r="I137" s="99">
        <v>1197</v>
      </c>
      <c r="J137" s="103"/>
    </row>
    <row r="138" spans="1:10" ht="11.25">
      <c r="A138" s="145"/>
      <c r="B138" s="174" t="s">
        <v>293</v>
      </c>
      <c r="C138" s="174"/>
      <c r="D138" s="174"/>
      <c r="E138" s="174"/>
      <c r="F138" s="6">
        <v>470</v>
      </c>
      <c r="G138" s="182"/>
      <c r="H138" s="183"/>
      <c r="I138" s="182"/>
      <c r="J138" s="184"/>
    </row>
    <row r="139" spans="1:10" ht="11.25">
      <c r="A139" s="145"/>
      <c r="B139" s="175" t="s">
        <v>278</v>
      </c>
      <c r="C139" s="175"/>
      <c r="D139" s="175"/>
      <c r="E139" s="175"/>
      <c r="F139" s="7">
        <v>480</v>
      </c>
      <c r="G139" s="101">
        <f>SUM(G132,G133,G134,G135,G136,G137,G138)</f>
        <v>124766002</v>
      </c>
      <c r="H139" s="102"/>
      <c r="I139" s="101">
        <f>SUM(I132,I133,I134,I135,I136,I137,I138)</f>
        <v>217915862</v>
      </c>
      <c r="J139" s="104"/>
    </row>
    <row r="140" spans="1:10" ht="11.25">
      <c r="A140" s="145"/>
      <c r="B140" s="107" t="s">
        <v>279</v>
      </c>
      <c r="C140" s="108"/>
      <c r="D140" s="108"/>
      <c r="E140" s="108"/>
      <c r="F140" s="108"/>
      <c r="G140" s="108"/>
      <c r="H140" s="108"/>
      <c r="I140" s="108"/>
      <c r="J140" s="109"/>
    </row>
    <row r="141" spans="1:10" ht="11.25">
      <c r="A141" s="145"/>
      <c r="B141" s="170" t="s">
        <v>280</v>
      </c>
      <c r="C141" s="170"/>
      <c r="D141" s="170"/>
      <c r="E141" s="170"/>
      <c r="F141" s="7">
        <v>490</v>
      </c>
      <c r="G141" s="101">
        <f>SUM(G143,G145,G147,G146,G148,G149,G150,G151,G152)</f>
        <v>824753331</v>
      </c>
      <c r="H141" s="102"/>
      <c r="I141" s="101">
        <f>SUM(I143,I145,I147,I146,I148,I149,I150,I151,I152)</f>
        <v>778631753</v>
      </c>
      <c r="J141" s="104"/>
    </row>
    <row r="142" spans="1:10" ht="11.25">
      <c r="A142" s="145"/>
      <c r="B142" s="171" t="s">
        <v>281</v>
      </c>
      <c r="C142" s="171"/>
      <c r="D142" s="171"/>
      <c r="E142" s="171"/>
      <c r="F142" s="6">
        <v>491</v>
      </c>
      <c r="G142" s="182"/>
      <c r="H142" s="183"/>
      <c r="I142" s="182"/>
      <c r="J142" s="184"/>
    </row>
    <row r="143" spans="1:10" ht="11.25">
      <c r="A143" s="145"/>
      <c r="B143" s="171" t="s">
        <v>294</v>
      </c>
      <c r="C143" s="171"/>
      <c r="D143" s="171"/>
      <c r="E143" s="171"/>
      <c r="F143" s="6">
        <v>500</v>
      </c>
      <c r="G143" s="182"/>
      <c r="H143" s="183"/>
      <c r="I143" s="182"/>
      <c r="J143" s="184"/>
    </row>
    <row r="144" spans="1:10" ht="11.25">
      <c r="A144" s="145"/>
      <c r="B144" s="171" t="s">
        <v>295</v>
      </c>
      <c r="C144" s="171"/>
      <c r="D144" s="171"/>
      <c r="E144" s="171"/>
      <c r="F144" s="6">
        <v>510</v>
      </c>
      <c r="G144" s="182"/>
      <c r="H144" s="183"/>
      <c r="I144" s="182"/>
      <c r="J144" s="184"/>
    </row>
    <row r="145" spans="1:10" ht="11.25">
      <c r="A145" s="145"/>
      <c r="B145" s="171" t="s">
        <v>282</v>
      </c>
      <c r="C145" s="171"/>
      <c r="D145" s="171"/>
      <c r="E145" s="171"/>
      <c r="F145" s="6">
        <v>520</v>
      </c>
      <c r="G145" s="182"/>
      <c r="H145" s="183"/>
      <c r="I145" s="182"/>
      <c r="J145" s="184"/>
    </row>
    <row r="146" spans="1:10" ht="11.25">
      <c r="A146" s="145"/>
      <c r="B146" s="171" t="s">
        <v>283</v>
      </c>
      <c r="C146" s="171"/>
      <c r="D146" s="171"/>
      <c r="E146" s="171"/>
      <c r="F146" s="6">
        <v>530</v>
      </c>
      <c r="G146" s="182"/>
      <c r="H146" s="183"/>
      <c r="I146" s="182"/>
      <c r="J146" s="184"/>
    </row>
    <row r="147" spans="1:10" ht="11.25">
      <c r="A147" s="145"/>
      <c r="B147" s="171" t="s">
        <v>296</v>
      </c>
      <c r="C147" s="171"/>
      <c r="D147" s="171"/>
      <c r="E147" s="171"/>
      <c r="F147" s="6">
        <v>540</v>
      </c>
      <c r="G147" s="182"/>
      <c r="H147" s="183"/>
      <c r="I147" s="182"/>
      <c r="J147" s="184"/>
    </row>
    <row r="148" spans="1:10" ht="11.25">
      <c r="A148" s="145"/>
      <c r="B148" s="171" t="s">
        <v>297</v>
      </c>
      <c r="C148" s="171"/>
      <c r="D148" s="171"/>
      <c r="E148" s="171"/>
      <c r="F148" s="6">
        <v>550</v>
      </c>
      <c r="G148" s="182"/>
      <c r="H148" s="183"/>
      <c r="I148" s="182"/>
      <c r="J148" s="184"/>
    </row>
    <row r="149" spans="1:10" ht="11.25">
      <c r="A149" s="145"/>
      <c r="B149" s="176" t="s">
        <v>298</v>
      </c>
      <c r="C149" s="177"/>
      <c r="D149" s="177"/>
      <c r="E149" s="178"/>
      <c r="F149" s="6">
        <v>560</v>
      </c>
      <c r="G149" s="182"/>
      <c r="H149" s="183"/>
      <c r="I149" s="182"/>
      <c r="J149" s="184"/>
    </row>
    <row r="150" spans="1:10" ht="11.25">
      <c r="A150" s="145"/>
      <c r="B150" s="176" t="s">
        <v>299</v>
      </c>
      <c r="C150" s="177"/>
      <c r="D150" s="177"/>
      <c r="E150" s="178"/>
      <c r="F150" s="6">
        <v>570</v>
      </c>
      <c r="G150" s="99">
        <v>325767437</v>
      </c>
      <c r="H150" s="100"/>
      <c r="I150" s="99">
        <v>155464249</v>
      </c>
      <c r="J150" s="103"/>
    </row>
    <row r="151" spans="1:10" ht="11.25">
      <c r="A151" s="145"/>
      <c r="B151" s="176" t="s">
        <v>300</v>
      </c>
      <c r="C151" s="177"/>
      <c r="D151" s="177"/>
      <c r="E151" s="178"/>
      <c r="F151" s="6">
        <v>580</v>
      </c>
      <c r="G151" s="182">
        <v>498985894</v>
      </c>
      <c r="H151" s="183"/>
      <c r="I151" s="182">
        <v>623167504</v>
      </c>
      <c r="J151" s="184"/>
    </row>
    <row r="152" spans="1:10" ht="11.25">
      <c r="A152" s="145"/>
      <c r="B152" s="171" t="s">
        <v>301</v>
      </c>
      <c r="C152" s="171"/>
      <c r="D152" s="171"/>
      <c r="E152" s="171"/>
      <c r="F152" s="6">
        <v>590</v>
      </c>
      <c r="G152" s="182"/>
      <c r="H152" s="183"/>
      <c r="I152" s="182"/>
      <c r="J152" s="184"/>
    </row>
    <row r="153" spans="1:10" ht="18.75" customHeight="1">
      <c r="A153" s="145"/>
      <c r="B153" s="170" t="s">
        <v>302</v>
      </c>
      <c r="C153" s="170"/>
      <c r="D153" s="170"/>
      <c r="E153" s="170"/>
      <c r="F153" s="7">
        <v>600</v>
      </c>
      <c r="G153" s="101">
        <f>SUM(G156,G158,G159,G160,G161,G162,G163,G164,G165,G166,G167,G168,G169,G170,G171)</f>
        <v>199110111</v>
      </c>
      <c r="H153" s="102"/>
      <c r="I153" s="101">
        <f>I156+I158+I159+I160+I161+I162+I163+I164+I165+I166+I167+I168+I169+I170+I171</f>
        <v>229070921.60000002</v>
      </c>
      <c r="J153" s="104"/>
    </row>
    <row r="154" spans="1:10" ht="19.5" customHeight="1">
      <c r="A154" s="145"/>
      <c r="B154" s="171" t="s">
        <v>303</v>
      </c>
      <c r="C154" s="171"/>
      <c r="D154" s="171"/>
      <c r="E154" s="171"/>
      <c r="F154" s="7">
        <v>601</v>
      </c>
      <c r="G154" s="101">
        <f>SUM(G156,G158,G160,G162,G163,G164,G165,G166,G167,G171)</f>
        <v>124773627</v>
      </c>
      <c r="H154" s="102"/>
      <c r="I154" s="101">
        <f>SUM(I156,I158,I160,I162,I163,I164,I165,I166,I167,I171)</f>
        <v>98853464.4</v>
      </c>
      <c r="J154" s="104"/>
    </row>
    <row r="155" spans="1:10" ht="11.25">
      <c r="A155" s="145"/>
      <c r="B155" s="171" t="s">
        <v>304</v>
      </c>
      <c r="C155" s="171"/>
      <c r="D155" s="171"/>
      <c r="E155" s="171"/>
      <c r="F155" s="6">
        <v>602</v>
      </c>
      <c r="G155" s="182"/>
      <c r="H155" s="183"/>
      <c r="I155" s="182"/>
      <c r="J155" s="184"/>
    </row>
    <row r="156" spans="1:10" ht="11.25">
      <c r="A156" s="145"/>
      <c r="B156" s="171" t="s">
        <v>305</v>
      </c>
      <c r="C156" s="171"/>
      <c r="D156" s="171"/>
      <c r="E156" s="171"/>
      <c r="F156" s="6">
        <v>610</v>
      </c>
      <c r="G156" s="182">
        <v>100782297</v>
      </c>
      <c r="H156" s="183"/>
      <c r="I156" s="182">
        <v>61572829</v>
      </c>
      <c r="J156" s="184"/>
    </row>
    <row r="157" spans="1:10" ht="11.25">
      <c r="A157" s="145"/>
      <c r="B157" s="171" t="s">
        <v>306</v>
      </c>
      <c r="C157" s="171"/>
      <c r="D157" s="171"/>
      <c r="E157" s="171"/>
      <c r="F157" s="6">
        <v>620</v>
      </c>
      <c r="G157" s="182"/>
      <c r="H157" s="183"/>
      <c r="I157" s="182"/>
      <c r="J157" s="184"/>
    </row>
    <row r="158" spans="1:10" ht="11.25">
      <c r="A158" s="145"/>
      <c r="B158" s="174" t="s">
        <v>307</v>
      </c>
      <c r="C158" s="174"/>
      <c r="D158" s="174"/>
      <c r="E158" s="174"/>
      <c r="F158" s="6">
        <v>630</v>
      </c>
      <c r="G158" s="182"/>
      <c r="H158" s="183"/>
      <c r="I158" s="182"/>
      <c r="J158" s="184"/>
    </row>
    <row r="159" spans="1:10" ht="11.25">
      <c r="A159" s="145"/>
      <c r="B159" s="174" t="s">
        <v>308</v>
      </c>
      <c r="C159" s="174"/>
      <c r="D159" s="174"/>
      <c r="E159" s="174"/>
      <c r="F159" s="6">
        <v>640</v>
      </c>
      <c r="G159" s="182"/>
      <c r="H159" s="183"/>
      <c r="I159" s="182"/>
      <c r="J159" s="184"/>
    </row>
    <row r="160" spans="1:10" ht="11.25">
      <c r="A160" s="145"/>
      <c r="B160" s="174" t="s">
        <v>309</v>
      </c>
      <c r="C160" s="174"/>
      <c r="D160" s="174"/>
      <c r="E160" s="174"/>
      <c r="F160" s="6">
        <v>650</v>
      </c>
      <c r="G160" s="182"/>
      <c r="H160" s="183"/>
      <c r="I160" s="182"/>
      <c r="J160" s="184"/>
    </row>
    <row r="161" spans="1:10" ht="11.25">
      <c r="A161" s="145"/>
      <c r="B161" s="174" t="s">
        <v>310</v>
      </c>
      <c r="C161" s="174"/>
      <c r="D161" s="174"/>
      <c r="E161" s="174"/>
      <c r="F161" s="6">
        <v>660</v>
      </c>
      <c r="G161" s="182"/>
      <c r="H161" s="183"/>
      <c r="I161" s="182"/>
      <c r="J161" s="184"/>
    </row>
    <row r="162" spans="1:10" ht="11.25">
      <c r="A162" s="145"/>
      <c r="B162" s="174" t="s">
        <v>311</v>
      </c>
      <c r="C162" s="174"/>
      <c r="D162" s="174"/>
      <c r="E162" s="174"/>
      <c r="F162" s="6">
        <v>670</v>
      </c>
      <c r="G162" s="182">
        <v>18645559</v>
      </c>
      <c r="H162" s="183"/>
      <c r="I162" s="182">
        <v>35233488</v>
      </c>
      <c r="J162" s="184"/>
    </row>
    <row r="163" spans="1:10" ht="11.25">
      <c r="A163" s="145"/>
      <c r="B163" s="174" t="s">
        <v>312</v>
      </c>
      <c r="C163" s="174"/>
      <c r="D163" s="174"/>
      <c r="E163" s="174"/>
      <c r="F163" s="6">
        <v>680</v>
      </c>
      <c r="G163" s="182">
        <v>229058</v>
      </c>
      <c r="H163" s="183"/>
      <c r="I163" s="182"/>
      <c r="J163" s="184"/>
    </row>
    <row r="164" spans="1:10" ht="11.25">
      <c r="A164" s="145"/>
      <c r="B164" s="174" t="s">
        <v>313</v>
      </c>
      <c r="C164" s="174"/>
      <c r="D164" s="174"/>
      <c r="E164" s="174"/>
      <c r="F164" s="6">
        <v>690</v>
      </c>
      <c r="G164" s="182"/>
      <c r="H164" s="183"/>
      <c r="I164" s="182"/>
      <c r="J164" s="184"/>
    </row>
    <row r="165" spans="1:10" ht="11.25">
      <c r="A165" s="145"/>
      <c r="B165" s="174" t="s">
        <v>314</v>
      </c>
      <c r="C165" s="174"/>
      <c r="D165" s="174"/>
      <c r="E165" s="174"/>
      <c r="F165" s="6">
        <v>700</v>
      </c>
      <c r="G165" s="182">
        <v>922439</v>
      </c>
      <c r="H165" s="183"/>
      <c r="I165" s="182">
        <v>28749</v>
      </c>
      <c r="J165" s="184"/>
    </row>
    <row r="166" spans="1:10" ht="11.25">
      <c r="A166" s="145"/>
      <c r="B166" s="174" t="s">
        <v>315</v>
      </c>
      <c r="C166" s="174"/>
      <c r="D166" s="174"/>
      <c r="E166" s="174"/>
      <c r="F166" s="6">
        <v>710</v>
      </c>
      <c r="G166" s="182"/>
      <c r="H166" s="183"/>
      <c r="I166" s="182"/>
      <c r="J166" s="184"/>
    </row>
    <row r="167" spans="1:10" ht="11.25">
      <c r="A167" s="145"/>
      <c r="B167" s="174" t="s">
        <v>316</v>
      </c>
      <c r="C167" s="174"/>
      <c r="D167" s="174"/>
      <c r="E167" s="174"/>
      <c r="F167" s="6">
        <v>720</v>
      </c>
      <c r="G167" s="182">
        <v>504138</v>
      </c>
      <c r="H167" s="183"/>
      <c r="I167" s="182">
        <v>407498.4</v>
      </c>
      <c r="J167" s="184"/>
    </row>
    <row r="168" spans="1:10" ht="11.25">
      <c r="A168" s="145"/>
      <c r="B168" s="174" t="s">
        <v>317</v>
      </c>
      <c r="C168" s="174"/>
      <c r="D168" s="174"/>
      <c r="E168" s="174"/>
      <c r="F168" s="6">
        <v>730</v>
      </c>
      <c r="G168" s="182"/>
      <c r="H168" s="183"/>
      <c r="I168" s="182"/>
      <c r="J168" s="184"/>
    </row>
    <row r="169" spans="1:10" ht="11.25">
      <c r="A169" s="145"/>
      <c r="B169" s="174" t="s">
        <v>318</v>
      </c>
      <c r="C169" s="174"/>
      <c r="D169" s="174"/>
      <c r="E169" s="174"/>
      <c r="F169" s="6">
        <v>740</v>
      </c>
      <c r="G169" s="182"/>
      <c r="H169" s="183"/>
      <c r="I169" s="182"/>
      <c r="J169" s="184"/>
    </row>
    <row r="170" spans="1:10" ht="11.25">
      <c r="A170" s="145"/>
      <c r="B170" s="174" t="s">
        <v>319</v>
      </c>
      <c r="C170" s="174"/>
      <c r="D170" s="174"/>
      <c r="E170" s="174"/>
      <c r="F170" s="6">
        <v>750</v>
      </c>
      <c r="G170" s="182">
        <v>74336484</v>
      </c>
      <c r="H170" s="183"/>
      <c r="I170" s="182">
        <v>130217457.2</v>
      </c>
      <c r="J170" s="184"/>
    </row>
    <row r="171" spans="1:10" ht="11.25">
      <c r="A171" s="145"/>
      <c r="B171" s="174" t="s">
        <v>320</v>
      </c>
      <c r="C171" s="174"/>
      <c r="D171" s="174"/>
      <c r="E171" s="174"/>
      <c r="F171" s="6">
        <v>760</v>
      </c>
      <c r="G171" s="182">
        <v>3690136</v>
      </c>
      <c r="H171" s="183"/>
      <c r="I171" s="182">
        <v>1610900</v>
      </c>
      <c r="J171" s="184"/>
    </row>
    <row r="172" spans="1:10" ht="11.25">
      <c r="A172" s="145"/>
      <c r="B172" s="175" t="s">
        <v>322</v>
      </c>
      <c r="C172" s="175"/>
      <c r="D172" s="175"/>
      <c r="E172" s="175"/>
      <c r="F172" s="7">
        <v>770</v>
      </c>
      <c r="G172" s="101">
        <f>G141+G153</f>
        <v>1023863442</v>
      </c>
      <c r="H172" s="102"/>
      <c r="I172" s="101">
        <f>I141+I153</f>
        <v>1007702674.6</v>
      </c>
      <c r="J172" s="104"/>
    </row>
    <row r="173" spans="1:10" ht="12" thickBot="1">
      <c r="A173" s="191"/>
      <c r="B173" s="179" t="s">
        <v>321</v>
      </c>
      <c r="C173" s="179"/>
      <c r="D173" s="179"/>
      <c r="E173" s="179"/>
      <c r="F173" s="29">
        <v>780</v>
      </c>
      <c r="G173" s="185">
        <f>G139+G172</f>
        <v>1148629444</v>
      </c>
      <c r="H173" s="187"/>
      <c r="I173" s="185">
        <f>I139+I172</f>
        <v>1225618536.6</v>
      </c>
      <c r="J173" s="186"/>
    </row>
    <row r="174" spans="1:10" ht="11.25">
      <c r="A174" s="94">
        <v>12</v>
      </c>
      <c r="B174" s="119" t="s">
        <v>323</v>
      </c>
      <c r="C174" s="119"/>
      <c r="D174" s="119"/>
      <c r="E174" s="119"/>
      <c r="F174" s="119"/>
      <c r="G174" s="119"/>
      <c r="H174" s="119"/>
      <c r="I174" s="119"/>
      <c r="J174" s="120"/>
    </row>
    <row r="175" spans="1:10" ht="11.25">
      <c r="A175" s="95"/>
      <c r="B175" s="180" t="s">
        <v>324</v>
      </c>
      <c r="C175" s="180"/>
      <c r="D175" s="180"/>
      <c r="E175" s="180"/>
      <c r="F175" s="90" t="s">
        <v>227</v>
      </c>
      <c r="G175" s="91" t="s">
        <v>328</v>
      </c>
      <c r="H175" s="91"/>
      <c r="I175" s="91" t="s">
        <v>327</v>
      </c>
      <c r="J175" s="110"/>
    </row>
    <row r="176" spans="1:10" ht="21">
      <c r="A176" s="95"/>
      <c r="B176" s="180"/>
      <c r="C176" s="180"/>
      <c r="D176" s="180"/>
      <c r="E176" s="180"/>
      <c r="F176" s="90"/>
      <c r="G176" s="69" t="s">
        <v>325</v>
      </c>
      <c r="H176" s="69" t="s">
        <v>326</v>
      </c>
      <c r="I176" s="69" t="s">
        <v>325</v>
      </c>
      <c r="J176" s="70" t="s">
        <v>326</v>
      </c>
    </row>
    <row r="177" spans="1:10" ht="11.25">
      <c r="A177" s="95"/>
      <c r="B177" s="174" t="s">
        <v>329</v>
      </c>
      <c r="C177" s="174"/>
      <c r="D177" s="174"/>
      <c r="E177" s="174"/>
      <c r="F177" s="13">
        <v>10</v>
      </c>
      <c r="G177" s="12">
        <v>356390618</v>
      </c>
      <c r="H177" s="2" t="s">
        <v>13</v>
      </c>
      <c r="I177" s="12">
        <v>442794509</v>
      </c>
      <c r="J177" s="20" t="s">
        <v>13</v>
      </c>
    </row>
    <row r="178" spans="1:10" ht="11.25">
      <c r="A178" s="95"/>
      <c r="B178" s="174" t="s">
        <v>330</v>
      </c>
      <c r="C178" s="174"/>
      <c r="D178" s="174"/>
      <c r="E178" s="174"/>
      <c r="F178" s="13">
        <v>20</v>
      </c>
      <c r="G178" s="2" t="s">
        <v>13</v>
      </c>
      <c r="H178" s="12">
        <v>303947608</v>
      </c>
      <c r="I178" s="2" t="s">
        <v>13</v>
      </c>
      <c r="J178" s="21">
        <v>353173451</v>
      </c>
    </row>
    <row r="179" spans="1:10" ht="11.25">
      <c r="A179" s="95"/>
      <c r="B179" s="174" t="s">
        <v>331</v>
      </c>
      <c r="C179" s="174"/>
      <c r="D179" s="174"/>
      <c r="E179" s="174"/>
      <c r="F179" s="4">
        <v>30</v>
      </c>
      <c r="G179" s="11">
        <f>G177-H178</f>
        <v>52443010</v>
      </c>
      <c r="H179" s="2">
        <v>0</v>
      </c>
      <c r="I179" s="11">
        <f>I177-J178</f>
        <v>89621058</v>
      </c>
      <c r="J179" s="20">
        <v>0</v>
      </c>
    </row>
    <row r="180" spans="1:10" ht="11.25">
      <c r="A180" s="95"/>
      <c r="B180" s="174" t="s">
        <v>332</v>
      </c>
      <c r="C180" s="174"/>
      <c r="D180" s="174"/>
      <c r="E180" s="174"/>
      <c r="F180" s="4">
        <v>40</v>
      </c>
      <c r="G180" s="2" t="s">
        <v>13</v>
      </c>
      <c r="H180" s="11">
        <f>SUM(H181:H184)</f>
        <v>51093212</v>
      </c>
      <c r="I180" s="2" t="s">
        <v>13</v>
      </c>
      <c r="J180" s="22">
        <f>SUM(J181:J184)</f>
        <v>54538745</v>
      </c>
    </row>
    <row r="181" spans="1:10" ht="11.25">
      <c r="A181" s="95"/>
      <c r="B181" s="174" t="s">
        <v>333</v>
      </c>
      <c r="C181" s="174"/>
      <c r="D181" s="174"/>
      <c r="E181" s="174"/>
      <c r="F181" s="13">
        <v>50</v>
      </c>
      <c r="G181" s="2" t="s">
        <v>13</v>
      </c>
      <c r="H181" s="12">
        <v>4038627</v>
      </c>
      <c r="I181" s="2" t="s">
        <v>13</v>
      </c>
      <c r="J181" s="23">
        <v>42283</v>
      </c>
    </row>
    <row r="182" spans="1:10" ht="11.25">
      <c r="A182" s="95"/>
      <c r="B182" s="174" t="s">
        <v>334</v>
      </c>
      <c r="C182" s="174"/>
      <c r="D182" s="174"/>
      <c r="E182" s="174"/>
      <c r="F182" s="13">
        <v>60</v>
      </c>
      <c r="G182" s="2" t="s">
        <v>13</v>
      </c>
      <c r="H182" s="12">
        <v>26519736</v>
      </c>
      <c r="I182" s="2" t="s">
        <v>13</v>
      </c>
      <c r="J182" s="23">
        <v>23743864</v>
      </c>
    </row>
    <row r="183" spans="1:10" ht="11.25">
      <c r="A183" s="95"/>
      <c r="B183" s="174" t="s">
        <v>335</v>
      </c>
      <c r="C183" s="174"/>
      <c r="D183" s="174"/>
      <c r="E183" s="174"/>
      <c r="F183" s="13">
        <v>70</v>
      </c>
      <c r="G183" s="2" t="s">
        <v>13</v>
      </c>
      <c r="H183" s="12">
        <v>20534849</v>
      </c>
      <c r="I183" s="2" t="s">
        <v>13</v>
      </c>
      <c r="J183" s="23">
        <v>30752598</v>
      </c>
    </row>
    <row r="184" spans="1:10" ht="11.25">
      <c r="A184" s="95"/>
      <c r="B184" s="174" t="s">
        <v>336</v>
      </c>
      <c r="C184" s="174"/>
      <c r="D184" s="174"/>
      <c r="E184" s="174"/>
      <c r="F184" s="13">
        <v>80</v>
      </c>
      <c r="G184" s="2" t="s">
        <v>13</v>
      </c>
      <c r="H184" s="2" t="s">
        <v>13</v>
      </c>
      <c r="I184" s="2" t="s">
        <v>13</v>
      </c>
      <c r="J184" s="20" t="s">
        <v>13</v>
      </c>
    </row>
    <row r="185" spans="1:10" ht="11.25">
      <c r="A185" s="95"/>
      <c r="B185" s="174" t="s">
        <v>337</v>
      </c>
      <c r="C185" s="174"/>
      <c r="D185" s="174"/>
      <c r="E185" s="174"/>
      <c r="F185" s="13">
        <v>90</v>
      </c>
      <c r="G185" s="12">
        <v>11824692</v>
      </c>
      <c r="H185" s="2" t="s">
        <v>13</v>
      </c>
      <c r="I185" s="12">
        <v>1644306</v>
      </c>
      <c r="J185" s="20" t="s">
        <v>13</v>
      </c>
    </row>
    <row r="186" spans="1:10" ht="11.25">
      <c r="A186" s="95"/>
      <c r="B186" s="174" t="s">
        <v>338</v>
      </c>
      <c r="C186" s="174"/>
      <c r="D186" s="174"/>
      <c r="E186" s="174"/>
      <c r="F186" s="4">
        <v>100</v>
      </c>
      <c r="G186" s="11">
        <f>G179-H180+G185</f>
        <v>13174490</v>
      </c>
      <c r="H186" s="3">
        <v>0</v>
      </c>
      <c r="I186" s="11">
        <f>I179-J180+I185</f>
        <v>36726619</v>
      </c>
      <c r="J186" s="24">
        <v>0</v>
      </c>
    </row>
    <row r="187" spans="1:10" ht="11.25">
      <c r="A187" s="95"/>
      <c r="B187" s="174" t="s">
        <v>339</v>
      </c>
      <c r="C187" s="174"/>
      <c r="D187" s="174"/>
      <c r="E187" s="174"/>
      <c r="F187" s="4">
        <v>110</v>
      </c>
      <c r="G187" s="3">
        <f>G188+G189+G190+G191+G192</f>
        <v>5073826</v>
      </c>
      <c r="H187" s="3" t="s">
        <v>13</v>
      </c>
      <c r="I187" s="3">
        <f>I188+I189+I190+I191+I192</f>
        <v>43738672</v>
      </c>
      <c r="J187" s="24" t="s">
        <v>13</v>
      </c>
    </row>
    <row r="188" spans="1:10" ht="11.25">
      <c r="A188" s="95"/>
      <c r="B188" s="174" t="s">
        <v>340</v>
      </c>
      <c r="C188" s="174"/>
      <c r="D188" s="174"/>
      <c r="E188" s="174"/>
      <c r="F188" s="13">
        <v>120</v>
      </c>
      <c r="G188" s="2"/>
      <c r="H188" s="2" t="s">
        <v>13</v>
      </c>
      <c r="I188" s="2"/>
      <c r="J188" s="20" t="s">
        <v>13</v>
      </c>
    </row>
    <row r="189" spans="1:10" ht="11.25">
      <c r="A189" s="95"/>
      <c r="B189" s="174" t="s">
        <v>341</v>
      </c>
      <c r="C189" s="174"/>
      <c r="D189" s="174"/>
      <c r="E189" s="174"/>
      <c r="F189" s="13">
        <v>130</v>
      </c>
      <c r="G189" s="2">
        <v>185588</v>
      </c>
      <c r="H189" s="2" t="s">
        <v>13</v>
      </c>
      <c r="I189" s="2">
        <v>202881</v>
      </c>
      <c r="J189" s="20" t="s">
        <v>13</v>
      </c>
    </row>
    <row r="190" spans="1:10" ht="11.25">
      <c r="A190" s="95"/>
      <c r="B190" s="174" t="s">
        <v>342</v>
      </c>
      <c r="C190" s="174"/>
      <c r="D190" s="174"/>
      <c r="E190" s="174"/>
      <c r="F190" s="13">
        <v>140</v>
      </c>
      <c r="G190" s="2"/>
      <c r="H190" s="2" t="s">
        <v>13</v>
      </c>
      <c r="I190" s="2"/>
      <c r="J190" s="20" t="s">
        <v>13</v>
      </c>
    </row>
    <row r="191" spans="1:10" ht="11.25">
      <c r="A191" s="95"/>
      <c r="B191" s="174" t="s">
        <v>343</v>
      </c>
      <c r="C191" s="174"/>
      <c r="D191" s="174"/>
      <c r="E191" s="174"/>
      <c r="F191" s="13">
        <v>150</v>
      </c>
      <c r="G191" s="2">
        <v>4847548</v>
      </c>
      <c r="H191" s="2" t="s">
        <v>13</v>
      </c>
      <c r="I191" s="2">
        <v>43535791</v>
      </c>
      <c r="J191" s="20" t="s">
        <v>13</v>
      </c>
    </row>
    <row r="192" spans="1:10" ht="11.25">
      <c r="A192" s="95"/>
      <c r="B192" s="174" t="s">
        <v>344</v>
      </c>
      <c r="C192" s="174"/>
      <c r="D192" s="174"/>
      <c r="E192" s="174"/>
      <c r="F192" s="13">
        <v>160</v>
      </c>
      <c r="G192" s="2">
        <v>40690</v>
      </c>
      <c r="H192" s="2" t="s">
        <v>13</v>
      </c>
      <c r="I192" s="2"/>
      <c r="J192" s="20" t="s">
        <v>13</v>
      </c>
    </row>
    <row r="193" spans="1:10" ht="11.25">
      <c r="A193" s="95"/>
      <c r="B193" s="174" t="s">
        <v>345</v>
      </c>
      <c r="C193" s="174"/>
      <c r="D193" s="174"/>
      <c r="E193" s="174"/>
      <c r="F193" s="4">
        <v>170</v>
      </c>
      <c r="G193" s="3" t="s">
        <v>13</v>
      </c>
      <c r="H193" s="11">
        <f>SUM(H194:H197)</f>
        <v>23986812</v>
      </c>
      <c r="I193" s="3" t="s">
        <v>115</v>
      </c>
      <c r="J193" s="22">
        <f>SUM(J194:J197)</f>
        <v>78937853</v>
      </c>
    </row>
    <row r="194" spans="1:10" ht="11.25">
      <c r="A194" s="95"/>
      <c r="B194" s="174" t="s">
        <v>346</v>
      </c>
      <c r="C194" s="174"/>
      <c r="D194" s="174"/>
      <c r="E194" s="174"/>
      <c r="F194" s="13">
        <v>180</v>
      </c>
      <c r="G194" s="2"/>
      <c r="H194" s="12">
        <v>8771814</v>
      </c>
      <c r="I194" s="2"/>
      <c r="J194" s="23">
        <v>8719562</v>
      </c>
    </row>
    <row r="195" spans="1:10" ht="11.25">
      <c r="A195" s="95"/>
      <c r="B195" s="174" t="s">
        <v>347</v>
      </c>
      <c r="C195" s="174"/>
      <c r="D195" s="174"/>
      <c r="E195" s="174"/>
      <c r="F195" s="13">
        <v>190</v>
      </c>
      <c r="G195" s="2" t="s">
        <v>13</v>
      </c>
      <c r="H195" s="2"/>
      <c r="I195" s="2" t="s">
        <v>13</v>
      </c>
      <c r="J195" s="20"/>
    </row>
    <row r="196" spans="1:10" ht="11.25">
      <c r="A196" s="95"/>
      <c r="B196" s="174" t="s">
        <v>348</v>
      </c>
      <c r="C196" s="174"/>
      <c r="D196" s="174"/>
      <c r="E196" s="174"/>
      <c r="F196" s="13">
        <v>200</v>
      </c>
      <c r="G196" s="2" t="s">
        <v>13</v>
      </c>
      <c r="H196" s="14">
        <v>15214998</v>
      </c>
      <c r="I196" s="2"/>
      <c r="J196" s="23">
        <v>70218291</v>
      </c>
    </row>
    <row r="197" spans="1:10" ht="11.25">
      <c r="A197" s="95"/>
      <c r="B197" s="174" t="s">
        <v>349</v>
      </c>
      <c r="C197" s="174"/>
      <c r="D197" s="174"/>
      <c r="E197" s="174"/>
      <c r="F197" s="13">
        <v>210</v>
      </c>
      <c r="G197" s="2" t="s">
        <v>13</v>
      </c>
      <c r="H197" s="2"/>
      <c r="I197" s="2"/>
      <c r="J197" s="20"/>
    </row>
    <row r="198" spans="1:10" ht="11.25">
      <c r="A198" s="95"/>
      <c r="B198" s="174" t="s">
        <v>350</v>
      </c>
      <c r="C198" s="174"/>
      <c r="D198" s="174"/>
      <c r="E198" s="174"/>
      <c r="F198" s="4">
        <v>220</v>
      </c>
      <c r="G198" s="11">
        <f>G186+G187-H193</f>
        <v>-5738496</v>
      </c>
      <c r="H198" s="3">
        <v>0</v>
      </c>
      <c r="I198" s="11">
        <f>I186+I187-J193</f>
        <v>1527438</v>
      </c>
      <c r="J198" s="24">
        <v>0</v>
      </c>
    </row>
    <row r="199" spans="1:10" ht="11.25">
      <c r="A199" s="95"/>
      <c r="B199" s="174" t="s">
        <v>351</v>
      </c>
      <c r="C199" s="174"/>
      <c r="D199" s="174"/>
      <c r="E199" s="174"/>
      <c r="F199" s="13">
        <v>230</v>
      </c>
      <c r="G199" s="2"/>
      <c r="H199" s="2"/>
      <c r="I199" s="2"/>
      <c r="J199" s="20"/>
    </row>
    <row r="200" spans="1:10" ht="11.25">
      <c r="A200" s="95"/>
      <c r="B200" s="174" t="s">
        <v>352</v>
      </c>
      <c r="C200" s="174"/>
      <c r="D200" s="174"/>
      <c r="E200" s="174"/>
      <c r="F200" s="4">
        <v>240</v>
      </c>
      <c r="G200" s="11">
        <f>G198+G199-H199</f>
        <v>-5738496</v>
      </c>
      <c r="H200" s="2" t="s">
        <v>13</v>
      </c>
      <c r="I200" s="11">
        <f>I198+I199-J199</f>
        <v>1527438</v>
      </c>
      <c r="J200" s="20"/>
    </row>
    <row r="201" spans="1:10" ht="11.25">
      <c r="A201" s="95"/>
      <c r="B201" s="174" t="s">
        <v>353</v>
      </c>
      <c r="C201" s="174"/>
      <c r="D201" s="174"/>
      <c r="E201" s="174"/>
      <c r="F201" s="13">
        <v>250</v>
      </c>
      <c r="G201" s="2" t="s">
        <v>13</v>
      </c>
      <c r="H201" s="2"/>
      <c r="I201" s="2" t="s">
        <v>13</v>
      </c>
      <c r="J201" s="20"/>
    </row>
    <row r="202" spans="1:10" ht="11.25">
      <c r="A202" s="95"/>
      <c r="B202" s="174" t="s">
        <v>354</v>
      </c>
      <c r="C202" s="174"/>
      <c r="D202" s="174"/>
      <c r="E202" s="174"/>
      <c r="F202" s="13">
        <v>260</v>
      </c>
      <c r="G202" s="2" t="s">
        <v>13</v>
      </c>
      <c r="H202" s="14"/>
      <c r="I202" s="2" t="s">
        <v>13</v>
      </c>
      <c r="J202" s="21"/>
    </row>
    <row r="203" spans="1:10" ht="12" thickBot="1">
      <c r="A203" s="96"/>
      <c r="B203" s="181" t="s">
        <v>355</v>
      </c>
      <c r="C203" s="181"/>
      <c r="D203" s="181"/>
      <c r="E203" s="181"/>
      <c r="F203" s="25">
        <v>270</v>
      </c>
      <c r="G203" s="26">
        <f>G200-H201-H202</f>
        <v>-5738496</v>
      </c>
      <c r="H203" s="27">
        <v>0</v>
      </c>
      <c r="I203" s="26">
        <f>I200-J201-J202</f>
        <v>1527438</v>
      </c>
      <c r="J203" s="28">
        <v>0</v>
      </c>
    </row>
    <row r="204" spans="1:10" ht="11.25">
      <c r="A204" s="139">
        <v>13</v>
      </c>
      <c r="B204" s="154" t="s">
        <v>356</v>
      </c>
      <c r="C204" s="119"/>
      <c r="D204" s="119"/>
      <c r="E204" s="119"/>
      <c r="F204" s="119"/>
      <c r="G204" s="119"/>
      <c r="H204" s="119"/>
      <c r="I204" s="119"/>
      <c r="J204" s="120"/>
    </row>
    <row r="205" spans="1:10" ht="11.25">
      <c r="A205" s="145"/>
      <c r="B205" s="146" t="s">
        <v>357</v>
      </c>
      <c r="C205" s="147"/>
      <c r="D205" s="148"/>
      <c r="E205" s="223" t="s">
        <v>358</v>
      </c>
      <c r="F205" s="224"/>
      <c r="G205" s="224"/>
      <c r="H205" s="224"/>
      <c r="I205" s="224"/>
      <c r="J205" s="225"/>
    </row>
    <row r="206" spans="1:10" ht="11.25">
      <c r="A206" s="145"/>
      <c r="B206" s="146" t="s">
        <v>359</v>
      </c>
      <c r="C206" s="147"/>
      <c r="D206" s="148"/>
      <c r="E206" s="223" t="s">
        <v>360</v>
      </c>
      <c r="F206" s="224"/>
      <c r="G206" s="224"/>
      <c r="H206" s="224"/>
      <c r="I206" s="224"/>
      <c r="J206" s="225"/>
    </row>
    <row r="207" spans="1:10" ht="11.25">
      <c r="A207" s="145"/>
      <c r="B207" s="146" t="s">
        <v>361</v>
      </c>
      <c r="C207" s="147"/>
      <c r="D207" s="148"/>
      <c r="E207" s="223" t="s">
        <v>27</v>
      </c>
      <c r="F207" s="224"/>
      <c r="G207" s="224"/>
      <c r="H207" s="224"/>
      <c r="I207" s="224"/>
      <c r="J207" s="225"/>
    </row>
    <row r="208" spans="1:10" ht="11.25">
      <c r="A208" s="145"/>
      <c r="B208" s="146" t="s">
        <v>362</v>
      </c>
      <c r="C208" s="147"/>
      <c r="D208" s="148"/>
      <c r="E208" s="223" t="s">
        <v>363</v>
      </c>
      <c r="F208" s="224"/>
      <c r="G208" s="224"/>
      <c r="H208" s="224"/>
      <c r="I208" s="224"/>
      <c r="J208" s="225"/>
    </row>
    <row r="209" spans="1:10" ht="11.25">
      <c r="A209" s="145"/>
      <c r="B209" s="146" t="s">
        <v>364</v>
      </c>
      <c r="C209" s="147"/>
      <c r="D209" s="148"/>
      <c r="E209" s="223" t="s">
        <v>365</v>
      </c>
      <c r="F209" s="224"/>
      <c r="G209" s="224"/>
      <c r="H209" s="224"/>
      <c r="I209" s="224"/>
      <c r="J209" s="225"/>
    </row>
    <row r="210" spans="1:10" ht="11.25">
      <c r="A210" s="145"/>
      <c r="B210" s="146" t="s">
        <v>366</v>
      </c>
      <c r="C210" s="147"/>
      <c r="D210" s="148"/>
      <c r="E210" s="223" t="s">
        <v>367</v>
      </c>
      <c r="F210" s="224"/>
      <c r="G210" s="224"/>
      <c r="H210" s="224"/>
      <c r="I210" s="224"/>
      <c r="J210" s="225"/>
    </row>
    <row r="211" spans="1:10" ht="11.25">
      <c r="A211" s="145"/>
      <c r="B211" s="146" t="s">
        <v>368</v>
      </c>
      <c r="C211" s="147"/>
      <c r="D211" s="148"/>
      <c r="E211" s="223" t="s">
        <v>369</v>
      </c>
      <c r="F211" s="224"/>
      <c r="G211" s="224"/>
      <c r="H211" s="224"/>
      <c r="I211" s="224"/>
      <c r="J211" s="225"/>
    </row>
    <row r="212" spans="1:10" ht="12" thickBot="1">
      <c r="A212" s="191"/>
      <c r="B212" s="149" t="s">
        <v>18</v>
      </c>
      <c r="C212" s="150"/>
      <c r="D212" s="151"/>
      <c r="E212" s="226" t="s">
        <v>28</v>
      </c>
      <c r="F212" s="227"/>
      <c r="G212" s="227"/>
      <c r="H212" s="227"/>
      <c r="I212" s="227"/>
      <c r="J212" s="228"/>
    </row>
    <row r="213" spans="1:10" ht="11.25">
      <c r="A213" s="139">
        <v>14</v>
      </c>
      <c r="B213" s="154" t="s">
        <v>370</v>
      </c>
      <c r="C213" s="119"/>
      <c r="D213" s="119"/>
      <c r="E213" s="119"/>
      <c r="F213" s="119"/>
      <c r="G213" s="119"/>
      <c r="H213" s="119"/>
      <c r="I213" s="119"/>
      <c r="J213" s="120"/>
    </row>
    <row r="214" spans="1:10" ht="34.5" customHeight="1">
      <c r="A214" s="145"/>
      <c r="B214" s="16" t="s">
        <v>14</v>
      </c>
      <c r="C214" s="68" t="s">
        <v>371</v>
      </c>
      <c r="D214" s="90" t="s">
        <v>372</v>
      </c>
      <c r="E214" s="90"/>
      <c r="F214" s="90"/>
      <c r="G214" s="68" t="s">
        <v>373</v>
      </c>
      <c r="H214" s="68" t="s">
        <v>374</v>
      </c>
      <c r="I214" s="90" t="s">
        <v>375</v>
      </c>
      <c r="J214" s="232"/>
    </row>
    <row r="215" spans="1:10" ht="22.5">
      <c r="A215" s="145"/>
      <c r="B215" s="35">
        <v>1</v>
      </c>
      <c r="C215" s="47">
        <v>41985</v>
      </c>
      <c r="D215" s="243" t="s">
        <v>110</v>
      </c>
      <c r="E215" s="244"/>
      <c r="F215" s="245"/>
      <c r="G215" s="49" t="s">
        <v>376</v>
      </c>
      <c r="H215" s="45">
        <v>145663270</v>
      </c>
      <c r="I215" s="246" t="s">
        <v>377</v>
      </c>
      <c r="J215" s="247"/>
    </row>
    <row r="216" spans="1:10" ht="22.5">
      <c r="A216" s="145"/>
      <c r="B216" s="35">
        <v>2</v>
      </c>
      <c r="C216" s="47">
        <v>41800</v>
      </c>
      <c r="D216" s="243" t="s">
        <v>110</v>
      </c>
      <c r="E216" s="244"/>
      <c r="F216" s="245"/>
      <c r="G216" s="49" t="s">
        <v>376</v>
      </c>
      <c r="H216" s="45">
        <v>397925594.03</v>
      </c>
      <c r="I216" s="246" t="s">
        <v>377</v>
      </c>
      <c r="J216" s="247"/>
    </row>
    <row r="217" spans="1:10" ht="22.5">
      <c r="A217" s="145"/>
      <c r="B217" s="35">
        <v>3</v>
      </c>
      <c r="C217" s="47">
        <v>41827</v>
      </c>
      <c r="D217" s="243" t="s">
        <v>110</v>
      </c>
      <c r="E217" s="244"/>
      <c r="F217" s="245"/>
      <c r="G217" s="49" t="s">
        <v>376</v>
      </c>
      <c r="H217" s="45">
        <v>400079594.03</v>
      </c>
      <c r="I217" s="246" t="s">
        <v>377</v>
      </c>
      <c r="J217" s="247"/>
    </row>
    <row r="218" spans="1:10" ht="22.5">
      <c r="A218" s="145"/>
      <c r="B218" s="35">
        <v>4</v>
      </c>
      <c r="C218" s="47">
        <v>41914</v>
      </c>
      <c r="D218" s="243" t="s">
        <v>110</v>
      </c>
      <c r="E218" s="244"/>
      <c r="F218" s="245"/>
      <c r="G218" s="49" t="s">
        <v>376</v>
      </c>
      <c r="H218" s="45">
        <v>534533294</v>
      </c>
      <c r="I218" s="246" t="s">
        <v>377</v>
      </c>
      <c r="J218" s="247"/>
    </row>
    <row r="219" spans="1:10" ht="22.5">
      <c r="A219" s="145"/>
      <c r="B219" s="35">
        <v>5</v>
      </c>
      <c r="C219" s="47">
        <v>41914</v>
      </c>
      <c r="D219" s="243" t="s">
        <v>110</v>
      </c>
      <c r="E219" s="244"/>
      <c r="F219" s="245"/>
      <c r="G219" s="49" t="s">
        <v>376</v>
      </c>
      <c r="H219" s="45">
        <v>534581294.03</v>
      </c>
      <c r="I219" s="246" t="s">
        <v>377</v>
      </c>
      <c r="J219" s="247"/>
    </row>
    <row r="220" spans="1:10" ht="22.5">
      <c r="A220" s="145"/>
      <c r="B220" s="35">
        <v>6</v>
      </c>
      <c r="C220" s="47">
        <v>41792</v>
      </c>
      <c r="D220" s="261" t="s">
        <v>114</v>
      </c>
      <c r="E220" s="262"/>
      <c r="F220" s="263"/>
      <c r="G220" s="49" t="s">
        <v>378</v>
      </c>
      <c r="H220" s="45">
        <v>129982968.3</v>
      </c>
      <c r="I220" s="246" t="s">
        <v>380</v>
      </c>
      <c r="J220" s="247"/>
    </row>
    <row r="221" spans="1:10" ht="22.5">
      <c r="A221" s="145"/>
      <c r="B221" s="35">
        <v>7</v>
      </c>
      <c r="C221" s="47">
        <v>41852</v>
      </c>
      <c r="D221" s="261" t="s">
        <v>114</v>
      </c>
      <c r="E221" s="262"/>
      <c r="F221" s="263"/>
      <c r="G221" s="49" t="s">
        <v>379</v>
      </c>
      <c r="H221" s="45">
        <v>232739169.18</v>
      </c>
      <c r="I221" s="246" t="s">
        <v>492</v>
      </c>
      <c r="J221" s="247"/>
    </row>
    <row r="222" spans="1:10" ht="22.5">
      <c r="A222" s="145"/>
      <c r="B222" s="44">
        <v>8</v>
      </c>
      <c r="C222" s="47">
        <v>41974</v>
      </c>
      <c r="D222" s="261" t="s">
        <v>114</v>
      </c>
      <c r="E222" s="262"/>
      <c r="F222" s="263"/>
      <c r="G222" s="49" t="s">
        <v>378</v>
      </c>
      <c r="H222" s="45">
        <v>226499830.05</v>
      </c>
      <c r="I222" s="246" t="s">
        <v>380</v>
      </c>
      <c r="J222" s="247"/>
    </row>
    <row r="223" spans="1:10" ht="11.25" customHeight="1">
      <c r="A223" s="145"/>
      <c r="B223" s="67">
        <v>9</v>
      </c>
      <c r="C223" s="47">
        <v>41978</v>
      </c>
      <c r="D223" s="261" t="s">
        <v>57</v>
      </c>
      <c r="E223" s="262"/>
      <c r="F223" s="263"/>
      <c r="G223" s="49" t="s">
        <v>381</v>
      </c>
      <c r="H223" s="45">
        <v>72768300</v>
      </c>
      <c r="I223" s="246" t="s">
        <v>380</v>
      </c>
      <c r="J223" s="247"/>
    </row>
    <row r="224" spans="1:10" ht="11.25" hidden="1">
      <c r="A224" s="145"/>
      <c r="B224" s="35">
        <v>6</v>
      </c>
      <c r="C224" s="42"/>
      <c r="D224" s="86"/>
      <c r="E224" s="88"/>
      <c r="F224" s="87"/>
      <c r="G224" s="42"/>
      <c r="H224" s="42"/>
      <c r="I224" s="86"/>
      <c r="J224" s="87"/>
    </row>
    <row r="225" spans="1:10" ht="11.25" hidden="1">
      <c r="A225" s="145"/>
      <c r="B225" s="35">
        <v>7</v>
      </c>
      <c r="C225" s="42"/>
      <c r="D225" s="86"/>
      <c r="E225" s="88"/>
      <c r="F225" s="87"/>
      <c r="G225" s="42"/>
      <c r="H225" s="42"/>
      <c r="I225" s="86"/>
      <c r="J225" s="87"/>
    </row>
    <row r="226" spans="1:10" ht="11.25" hidden="1">
      <c r="A226" s="145"/>
      <c r="B226" s="35">
        <v>8</v>
      </c>
      <c r="C226" s="42"/>
      <c r="D226" s="86"/>
      <c r="E226" s="88"/>
      <c r="F226" s="87"/>
      <c r="G226" s="42"/>
      <c r="H226" s="42"/>
      <c r="I226" s="86"/>
      <c r="J226" s="87"/>
    </row>
    <row r="227" spans="1:10" ht="11.25">
      <c r="A227" s="145">
        <v>15</v>
      </c>
      <c r="B227" s="233" t="s">
        <v>382</v>
      </c>
      <c r="C227" s="234"/>
      <c r="D227" s="234"/>
      <c r="E227" s="234"/>
      <c r="F227" s="234"/>
      <c r="G227" s="234"/>
      <c r="H227" s="234"/>
      <c r="I227" s="234"/>
      <c r="J227" s="235"/>
    </row>
    <row r="228" spans="1:10" ht="45" customHeight="1">
      <c r="A228" s="145"/>
      <c r="B228" s="16" t="s">
        <v>14</v>
      </c>
      <c r="C228" s="68" t="s">
        <v>371</v>
      </c>
      <c r="D228" s="92" t="s">
        <v>372</v>
      </c>
      <c r="E228" s="239"/>
      <c r="F228" s="68" t="s">
        <v>373</v>
      </c>
      <c r="G228" s="68" t="s">
        <v>383</v>
      </c>
      <c r="H228" s="68" t="s">
        <v>384</v>
      </c>
      <c r="I228" s="90" t="s">
        <v>385</v>
      </c>
      <c r="J228" s="232"/>
    </row>
    <row r="229" spans="1:10" ht="33.75">
      <c r="A229" s="145"/>
      <c r="B229" s="35">
        <v>1</v>
      </c>
      <c r="C229" s="46">
        <v>41806</v>
      </c>
      <c r="D229" s="76" t="s">
        <v>110</v>
      </c>
      <c r="E229" s="77"/>
      <c r="F229" s="49" t="s">
        <v>387</v>
      </c>
      <c r="G229" s="45">
        <v>18700</v>
      </c>
      <c r="H229" s="73" t="s">
        <v>386</v>
      </c>
      <c r="I229" s="269"/>
      <c r="J229" s="270"/>
    </row>
    <row r="230" spans="1:10" ht="22.5">
      <c r="A230" s="43"/>
      <c r="B230" s="35">
        <v>2</v>
      </c>
      <c r="C230" s="47">
        <v>41985</v>
      </c>
      <c r="D230" s="76" t="s">
        <v>110</v>
      </c>
      <c r="E230" s="77"/>
      <c r="F230" s="49" t="s">
        <v>388</v>
      </c>
      <c r="G230" s="45">
        <v>145663270</v>
      </c>
      <c r="H230" s="73" t="s">
        <v>386</v>
      </c>
      <c r="I230" s="271"/>
      <c r="J230" s="272"/>
    </row>
    <row r="231" spans="1:10" ht="33.75">
      <c r="A231" s="43"/>
      <c r="B231" s="35">
        <v>3</v>
      </c>
      <c r="C231" s="47">
        <v>41949</v>
      </c>
      <c r="D231" s="76" t="s">
        <v>111</v>
      </c>
      <c r="E231" s="77"/>
      <c r="F231" s="49" t="s">
        <v>389</v>
      </c>
      <c r="G231" s="45">
        <v>1350</v>
      </c>
      <c r="H231" s="73" t="s">
        <v>386</v>
      </c>
      <c r="I231" s="271"/>
      <c r="J231" s="272"/>
    </row>
    <row r="232" spans="1:10" ht="22.5">
      <c r="A232" s="43"/>
      <c r="B232" s="35">
        <v>4</v>
      </c>
      <c r="C232" s="47">
        <v>41922</v>
      </c>
      <c r="D232" s="76" t="s">
        <v>111</v>
      </c>
      <c r="E232" s="77"/>
      <c r="F232" s="49" t="s">
        <v>390</v>
      </c>
      <c r="G232" s="45">
        <v>6000</v>
      </c>
      <c r="H232" s="73" t="s">
        <v>386</v>
      </c>
      <c r="I232" s="271"/>
      <c r="J232" s="272"/>
    </row>
    <row r="233" spans="1:10" ht="22.5">
      <c r="A233" s="43"/>
      <c r="B233" s="35">
        <v>5</v>
      </c>
      <c r="C233" s="47">
        <v>41771</v>
      </c>
      <c r="D233" s="76" t="s">
        <v>112</v>
      </c>
      <c r="E233" s="77"/>
      <c r="F233" s="49" t="s">
        <v>391</v>
      </c>
      <c r="G233" s="45">
        <v>247522.89</v>
      </c>
      <c r="H233" s="73" t="s">
        <v>386</v>
      </c>
      <c r="I233" s="271"/>
      <c r="J233" s="272"/>
    </row>
    <row r="234" spans="1:10" ht="22.5">
      <c r="A234" s="43"/>
      <c r="B234" s="35">
        <v>6</v>
      </c>
      <c r="C234" s="47">
        <v>41849</v>
      </c>
      <c r="D234" s="76" t="s">
        <v>112</v>
      </c>
      <c r="E234" s="77"/>
      <c r="F234" s="49" t="s">
        <v>391</v>
      </c>
      <c r="G234" s="45">
        <v>668080.89</v>
      </c>
      <c r="H234" s="73" t="s">
        <v>386</v>
      </c>
      <c r="I234" s="271"/>
      <c r="J234" s="272"/>
    </row>
    <row r="235" spans="1:10" ht="33.75">
      <c r="A235" s="43"/>
      <c r="B235" s="35">
        <v>7</v>
      </c>
      <c r="C235" s="47">
        <v>41807</v>
      </c>
      <c r="D235" s="76" t="s">
        <v>110</v>
      </c>
      <c r="E235" s="77"/>
      <c r="F235" s="49" t="s">
        <v>392</v>
      </c>
      <c r="G235" s="45">
        <v>705000</v>
      </c>
      <c r="H235" s="73" t="s">
        <v>386</v>
      </c>
      <c r="I235" s="271"/>
      <c r="J235" s="272"/>
    </row>
    <row r="236" spans="1:10" ht="22.5">
      <c r="A236" s="43"/>
      <c r="B236" s="35">
        <v>8</v>
      </c>
      <c r="C236" s="47">
        <v>41803</v>
      </c>
      <c r="D236" s="76" t="s">
        <v>110</v>
      </c>
      <c r="E236" s="77"/>
      <c r="F236" s="49" t="s">
        <v>393</v>
      </c>
      <c r="G236" s="45">
        <v>180000</v>
      </c>
      <c r="H236" s="73" t="s">
        <v>386</v>
      </c>
      <c r="I236" s="271"/>
      <c r="J236" s="272"/>
    </row>
    <row r="237" spans="1:10" ht="22.5">
      <c r="A237" s="43"/>
      <c r="B237" s="35">
        <v>9</v>
      </c>
      <c r="C237" s="47">
        <v>41771</v>
      </c>
      <c r="D237" s="76" t="s">
        <v>110</v>
      </c>
      <c r="E237" s="77"/>
      <c r="F237" s="49" t="s">
        <v>394</v>
      </c>
      <c r="G237" s="45">
        <v>417922.87</v>
      </c>
      <c r="H237" s="73" t="s">
        <v>386</v>
      </c>
      <c r="I237" s="271"/>
      <c r="J237" s="272"/>
    </row>
    <row r="238" spans="1:10" ht="22.5">
      <c r="A238" s="43"/>
      <c r="B238" s="35">
        <v>10</v>
      </c>
      <c r="C238" s="47">
        <v>41800</v>
      </c>
      <c r="D238" s="76" t="s">
        <v>110</v>
      </c>
      <c r="E238" s="77"/>
      <c r="F238" s="49" t="s">
        <v>395</v>
      </c>
      <c r="G238" s="45">
        <v>397925594.03</v>
      </c>
      <c r="H238" s="73" t="s">
        <v>386</v>
      </c>
      <c r="I238" s="271"/>
      <c r="J238" s="272"/>
    </row>
    <row r="239" spans="1:10" ht="22.5">
      <c r="A239" s="43"/>
      <c r="B239" s="35">
        <v>11</v>
      </c>
      <c r="C239" s="47">
        <v>41827</v>
      </c>
      <c r="D239" s="76" t="s">
        <v>110</v>
      </c>
      <c r="E239" s="77"/>
      <c r="F239" s="49" t="s">
        <v>395</v>
      </c>
      <c r="G239" s="45">
        <v>400079594.03</v>
      </c>
      <c r="H239" s="73" t="s">
        <v>386</v>
      </c>
      <c r="I239" s="271"/>
      <c r="J239" s="272"/>
    </row>
    <row r="240" spans="1:10" ht="22.5">
      <c r="A240" s="43"/>
      <c r="B240" s="35">
        <v>12</v>
      </c>
      <c r="C240" s="47">
        <v>41914</v>
      </c>
      <c r="D240" s="76" t="s">
        <v>110</v>
      </c>
      <c r="E240" s="77"/>
      <c r="F240" s="49" t="s">
        <v>396</v>
      </c>
      <c r="G240" s="45">
        <v>534533294</v>
      </c>
      <c r="H240" s="73" t="s">
        <v>386</v>
      </c>
      <c r="I240" s="271"/>
      <c r="J240" s="272"/>
    </row>
    <row r="241" spans="1:10" ht="22.5">
      <c r="A241" s="43"/>
      <c r="B241" s="35">
        <v>13</v>
      </c>
      <c r="C241" s="47">
        <v>41914</v>
      </c>
      <c r="D241" s="76" t="s">
        <v>110</v>
      </c>
      <c r="E241" s="77"/>
      <c r="F241" s="49" t="s">
        <v>395</v>
      </c>
      <c r="G241" s="45">
        <v>534581294.03</v>
      </c>
      <c r="H241" s="73" t="s">
        <v>386</v>
      </c>
      <c r="I241" s="271"/>
      <c r="J241" s="272"/>
    </row>
    <row r="242" spans="1:10" ht="22.5">
      <c r="A242" s="43"/>
      <c r="B242" s="35">
        <v>14</v>
      </c>
      <c r="C242" s="47">
        <v>41785</v>
      </c>
      <c r="D242" s="76" t="s">
        <v>113</v>
      </c>
      <c r="E242" s="77"/>
      <c r="F242" s="49" t="s">
        <v>391</v>
      </c>
      <c r="G242" s="45">
        <v>6928593</v>
      </c>
      <c r="H242" s="73" t="s">
        <v>386</v>
      </c>
      <c r="I242" s="271"/>
      <c r="J242" s="272"/>
    </row>
    <row r="243" spans="1:10" ht="11.25">
      <c r="A243" s="43"/>
      <c r="B243" s="35">
        <v>15</v>
      </c>
      <c r="C243" s="47">
        <v>41978</v>
      </c>
      <c r="D243" s="76" t="s">
        <v>57</v>
      </c>
      <c r="E243" s="77"/>
      <c r="F243" s="49" t="s">
        <v>381</v>
      </c>
      <c r="G243" s="45">
        <v>72768300</v>
      </c>
      <c r="H243" s="73" t="s">
        <v>386</v>
      </c>
      <c r="I243" s="271"/>
      <c r="J243" s="272"/>
    </row>
    <row r="244" spans="1:10" ht="22.5">
      <c r="A244" s="43"/>
      <c r="B244" s="35">
        <v>16</v>
      </c>
      <c r="C244" s="47">
        <v>41701</v>
      </c>
      <c r="D244" s="76" t="s">
        <v>57</v>
      </c>
      <c r="E244" s="77"/>
      <c r="F244" s="49" t="s">
        <v>397</v>
      </c>
      <c r="G244" s="45">
        <v>94177.88</v>
      </c>
      <c r="H244" s="73" t="s">
        <v>386</v>
      </c>
      <c r="I244" s="271"/>
      <c r="J244" s="272"/>
    </row>
    <row r="245" spans="1:10" ht="22.5">
      <c r="A245" s="32"/>
      <c r="B245" s="35">
        <v>17</v>
      </c>
      <c r="C245" s="47">
        <v>41940</v>
      </c>
      <c r="D245" s="76" t="s">
        <v>57</v>
      </c>
      <c r="E245" s="77"/>
      <c r="F245" s="49" t="s">
        <v>397</v>
      </c>
      <c r="G245" s="45">
        <v>126288.2</v>
      </c>
      <c r="H245" s="73" t="s">
        <v>386</v>
      </c>
      <c r="I245" s="271"/>
      <c r="J245" s="272"/>
    </row>
    <row r="246" spans="1:10" ht="22.5">
      <c r="A246" s="32"/>
      <c r="B246" s="35">
        <v>18</v>
      </c>
      <c r="C246" s="47">
        <v>41801</v>
      </c>
      <c r="D246" s="76" t="s">
        <v>110</v>
      </c>
      <c r="E246" s="77"/>
      <c r="F246" s="49" t="s">
        <v>398</v>
      </c>
      <c r="G246" s="45">
        <v>12284.24</v>
      </c>
      <c r="H246" s="73" t="s">
        <v>386</v>
      </c>
      <c r="I246" s="271"/>
      <c r="J246" s="272"/>
    </row>
    <row r="247" spans="1:10" ht="22.5">
      <c r="A247" s="32"/>
      <c r="B247" s="35">
        <v>19</v>
      </c>
      <c r="C247" s="47">
        <v>41878</v>
      </c>
      <c r="D247" s="76" t="s">
        <v>110</v>
      </c>
      <c r="E247" s="77"/>
      <c r="F247" s="49" t="s">
        <v>398</v>
      </c>
      <c r="G247" s="45">
        <v>50754.74</v>
      </c>
      <c r="H247" s="73" t="s">
        <v>386</v>
      </c>
      <c r="I247" s="271"/>
      <c r="J247" s="272"/>
    </row>
    <row r="248" spans="1:10" ht="22.5">
      <c r="A248" s="32"/>
      <c r="B248" s="35">
        <v>20</v>
      </c>
      <c r="C248" s="47">
        <v>41766</v>
      </c>
      <c r="D248" s="76" t="s">
        <v>399</v>
      </c>
      <c r="E248" s="77"/>
      <c r="F248" s="49" t="s">
        <v>400</v>
      </c>
      <c r="G248" s="45" t="s">
        <v>403</v>
      </c>
      <c r="H248" s="73" t="s">
        <v>386</v>
      </c>
      <c r="I248" s="271"/>
      <c r="J248" s="272"/>
    </row>
    <row r="249" spans="1:10" ht="33.75">
      <c r="A249" s="32"/>
      <c r="B249" s="35">
        <v>21</v>
      </c>
      <c r="C249" s="47">
        <v>41806</v>
      </c>
      <c r="D249" s="76" t="s">
        <v>401</v>
      </c>
      <c r="E249" s="77"/>
      <c r="F249" s="49" t="s">
        <v>402</v>
      </c>
      <c r="G249" s="45" t="s">
        <v>404</v>
      </c>
      <c r="H249" s="73" t="s">
        <v>386</v>
      </c>
      <c r="I249" s="271"/>
      <c r="J249" s="272"/>
    </row>
    <row r="250" spans="1:10" ht="22.5">
      <c r="A250" s="32"/>
      <c r="B250" s="35">
        <v>22</v>
      </c>
      <c r="C250" s="47">
        <v>41792</v>
      </c>
      <c r="D250" s="76" t="s">
        <v>114</v>
      </c>
      <c r="E250" s="77"/>
      <c r="F250" s="49" t="s">
        <v>378</v>
      </c>
      <c r="G250" s="45">
        <v>129982968.3</v>
      </c>
      <c r="H250" s="73" t="s">
        <v>386</v>
      </c>
      <c r="I250" s="271"/>
      <c r="J250" s="272"/>
    </row>
    <row r="251" spans="1:10" ht="22.5">
      <c r="A251" s="32"/>
      <c r="B251" s="35">
        <v>23</v>
      </c>
      <c r="C251" s="47">
        <v>41852</v>
      </c>
      <c r="D251" s="76" t="s">
        <v>114</v>
      </c>
      <c r="E251" s="77"/>
      <c r="F251" s="49" t="s">
        <v>378</v>
      </c>
      <c r="G251" s="45">
        <v>232739169.18</v>
      </c>
      <c r="H251" s="73" t="s">
        <v>386</v>
      </c>
      <c r="I251" s="271"/>
      <c r="J251" s="272"/>
    </row>
    <row r="252" spans="1:10" ht="22.5">
      <c r="A252" s="32"/>
      <c r="B252" s="35">
        <v>24</v>
      </c>
      <c r="C252" s="47">
        <v>41974</v>
      </c>
      <c r="D252" s="76" t="s">
        <v>114</v>
      </c>
      <c r="E252" s="77"/>
      <c r="F252" s="49" t="s">
        <v>378</v>
      </c>
      <c r="G252" s="45">
        <v>226499830.05</v>
      </c>
      <c r="H252" s="73" t="s">
        <v>386</v>
      </c>
      <c r="I252" s="271"/>
      <c r="J252" s="272"/>
    </row>
    <row r="253" spans="1:10" ht="22.5">
      <c r="A253" s="32"/>
      <c r="B253" s="35">
        <v>25</v>
      </c>
      <c r="C253" s="47">
        <v>41852</v>
      </c>
      <c r="D253" s="76" t="s">
        <v>114</v>
      </c>
      <c r="E253" s="77"/>
      <c r="F253" s="49" t="s">
        <v>378</v>
      </c>
      <c r="G253" s="45">
        <v>547847.6</v>
      </c>
      <c r="H253" s="73" t="s">
        <v>386</v>
      </c>
      <c r="I253" s="271"/>
      <c r="J253" s="272"/>
    </row>
    <row r="254" spans="1:10" ht="22.5">
      <c r="A254" s="32"/>
      <c r="B254" s="35">
        <v>26</v>
      </c>
      <c r="C254" s="48">
        <v>41680</v>
      </c>
      <c r="D254" s="76" t="s">
        <v>110</v>
      </c>
      <c r="E254" s="77"/>
      <c r="F254" s="49" t="s">
        <v>398</v>
      </c>
      <c r="G254" s="45">
        <v>60105.95</v>
      </c>
      <c r="H254" s="73" t="s">
        <v>386</v>
      </c>
      <c r="I254" s="271"/>
      <c r="J254" s="272"/>
    </row>
    <row r="255" spans="1:10" ht="33.75">
      <c r="A255" s="32"/>
      <c r="B255" s="35">
        <v>27</v>
      </c>
      <c r="C255" s="48">
        <v>41701</v>
      </c>
      <c r="D255" s="76" t="s">
        <v>57</v>
      </c>
      <c r="E255" s="77"/>
      <c r="F255" s="49" t="s">
        <v>405</v>
      </c>
      <c r="G255" s="45">
        <v>126288.2</v>
      </c>
      <c r="H255" s="73" t="s">
        <v>386</v>
      </c>
      <c r="I255" s="271"/>
      <c r="J255" s="272"/>
    </row>
    <row r="256" spans="1:10" ht="22.5">
      <c r="A256" s="32"/>
      <c r="B256" s="35">
        <v>28</v>
      </c>
      <c r="C256" s="48">
        <v>41753</v>
      </c>
      <c r="D256" s="76" t="s">
        <v>110</v>
      </c>
      <c r="E256" s="77"/>
      <c r="F256" s="49" t="s">
        <v>406</v>
      </c>
      <c r="G256" s="45">
        <v>60105.95</v>
      </c>
      <c r="H256" s="73" t="s">
        <v>386</v>
      </c>
      <c r="I256" s="271"/>
      <c r="J256" s="272"/>
    </row>
    <row r="257" spans="1:10" ht="45.75" thickBot="1">
      <c r="A257" s="32"/>
      <c r="B257" s="35">
        <v>29</v>
      </c>
      <c r="C257" s="48">
        <v>41680</v>
      </c>
      <c r="D257" s="76" t="s">
        <v>110</v>
      </c>
      <c r="E257" s="77"/>
      <c r="F257" s="49" t="s">
        <v>407</v>
      </c>
      <c r="G257" s="45">
        <v>534581294.03</v>
      </c>
      <c r="H257" s="73" t="s">
        <v>386</v>
      </c>
      <c r="I257" s="271"/>
      <c r="J257" s="272"/>
    </row>
    <row r="258" spans="1:10" ht="11.25">
      <c r="A258" s="188">
        <v>16</v>
      </c>
      <c r="B258" s="236" t="s">
        <v>408</v>
      </c>
      <c r="C258" s="236"/>
      <c r="D258" s="236"/>
      <c r="E258" s="236"/>
      <c r="F258" s="236"/>
      <c r="G258" s="236"/>
      <c r="H258" s="236"/>
      <c r="I258" s="236"/>
      <c r="J258" s="237"/>
    </row>
    <row r="259" spans="1:10" ht="21.75" customHeight="1">
      <c r="A259" s="189"/>
      <c r="B259" s="15" t="s">
        <v>14</v>
      </c>
      <c r="C259" s="166" t="s">
        <v>409</v>
      </c>
      <c r="D259" s="166"/>
      <c r="E259" s="166" t="s">
        <v>410</v>
      </c>
      <c r="F259" s="166"/>
      <c r="G259" s="166"/>
      <c r="H259" s="166" t="s">
        <v>411</v>
      </c>
      <c r="I259" s="166"/>
      <c r="J259" s="72" t="s">
        <v>412</v>
      </c>
    </row>
    <row r="260" spans="1:10" ht="15" customHeight="1">
      <c r="A260" s="189"/>
      <c r="B260" s="41">
        <v>1</v>
      </c>
      <c r="C260" s="74" t="s">
        <v>415</v>
      </c>
      <c r="D260" s="74"/>
      <c r="E260" s="240" t="s">
        <v>414</v>
      </c>
      <c r="F260" s="240"/>
      <c r="G260" s="240"/>
      <c r="H260" s="248" t="s">
        <v>413</v>
      </c>
      <c r="I260" s="248"/>
      <c r="J260" s="30">
        <v>41817</v>
      </c>
    </row>
    <row r="261" spans="1:10" ht="15" customHeight="1">
      <c r="A261" s="189"/>
      <c r="B261" s="41">
        <v>2</v>
      </c>
      <c r="C261" s="74" t="s">
        <v>416</v>
      </c>
      <c r="D261" s="74"/>
      <c r="E261" s="240" t="s">
        <v>414</v>
      </c>
      <c r="F261" s="240"/>
      <c r="G261" s="240"/>
      <c r="H261" s="248" t="s">
        <v>417</v>
      </c>
      <c r="I261" s="248"/>
      <c r="J261" s="30">
        <v>41817</v>
      </c>
    </row>
    <row r="262" spans="1:10" ht="15" customHeight="1">
      <c r="A262" s="189"/>
      <c r="B262" s="41">
        <v>3</v>
      </c>
      <c r="C262" s="74" t="s">
        <v>418</v>
      </c>
      <c r="D262" s="74"/>
      <c r="E262" s="240" t="s">
        <v>419</v>
      </c>
      <c r="F262" s="240"/>
      <c r="G262" s="240"/>
      <c r="H262" s="248" t="s">
        <v>417</v>
      </c>
      <c r="I262" s="248"/>
      <c r="J262" s="30">
        <v>41817</v>
      </c>
    </row>
    <row r="263" spans="1:10" ht="21.75" customHeight="1">
      <c r="A263" s="189"/>
      <c r="B263" s="41">
        <v>4</v>
      </c>
      <c r="C263" s="74" t="s">
        <v>420</v>
      </c>
      <c r="D263" s="74"/>
      <c r="E263" s="240" t="s">
        <v>421</v>
      </c>
      <c r="F263" s="240"/>
      <c r="G263" s="240"/>
      <c r="H263" s="248" t="s">
        <v>417</v>
      </c>
      <c r="I263" s="248"/>
      <c r="J263" s="30">
        <v>41817</v>
      </c>
    </row>
    <row r="264" spans="1:10" ht="15" customHeight="1">
      <c r="A264" s="189"/>
      <c r="B264" s="41">
        <v>5</v>
      </c>
      <c r="C264" s="74" t="s">
        <v>423</v>
      </c>
      <c r="D264" s="74"/>
      <c r="E264" s="240" t="s">
        <v>421</v>
      </c>
      <c r="F264" s="240"/>
      <c r="G264" s="240"/>
      <c r="H264" s="248" t="s">
        <v>417</v>
      </c>
      <c r="I264" s="248"/>
      <c r="J264" s="30">
        <v>41988</v>
      </c>
    </row>
    <row r="265" spans="1:10" ht="30.75" customHeight="1">
      <c r="A265" s="189"/>
      <c r="B265" s="41">
        <v>6</v>
      </c>
      <c r="C265" s="74" t="s">
        <v>34</v>
      </c>
      <c r="D265" s="74"/>
      <c r="E265" s="240" t="s">
        <v>421</v>
      </c>
      <c r="F265" s="240"/>
      <c r="G265" s="240"/>
      <c r="H265" s="248" t="s">
        <v>424</v>
      </c>
      <c r="I265" s="248"/>
      <c r="J265" s="30">
        <v>41817</v>
      </c>
    </row>
    <row r="266" spans="1:10" ht="26.25" customHeight="1">
      <c r="A266" s="189"/>
      <c r="B266" s="41">
        <v>7</v>
      </c>
      <c r="C266" s="74" t="s">
        <v>425</v>
      </c>
      <c r="D266" s="74"/>
      <c r="E266" s="240" t="s">
        <v>426</v>
      </c>
      <c r="F266" s="240"/>
      <c r="G266" s="240"/>
      <c r="H266" s="249" t="s">
        <v>427</v>
      </c>
      <c r="I266" s="250"/>
      <c r="J266" s="50">
        <v>39834</v>
      </c>
    </row>
    <row r="267" spans="1:10" ht="26.25" customHeight="1">
      <c r="A267" s="189"/>
      <c r="B267" s="41">
        <v>8</v>
      </c>
      <c r="C267" s="74" t="s">
        <v>428</v>
      </c>
      <c r="D267" s="74"/>
      <c r="E267" s="240" t="s">
        <v>421</v>
      </c>
      <c r="F267" s="240"/>
      <c r="G267" s="240"/>
      <c r="H267" s="251"/>
      <c r="I267" s="252"/>
      <c r="J267" s="50">
        <v>39834</v>
      </c>
    </row>
    <row r="268" spans="1:10" ht="42" customHeight="1">
      <c r="A268" s="189"/>
      <c r="B268" s="41">
        <v>9</v>
      </c>
      <c r="C268" s="74" t="s">
        <v>429</v>
      </c>
      <c r="D268" s="74"/>
      <c r="E268" s="240" t="s">
        <v>430</v>
      </c>
      <c r="F268" s="240"/>
      <c r="G268" s="240"/>
      <c r="H268" s="249" t="s">
        <v>485</v>
      </c>
      <c r="I268" s="250"/>
      <c r="J268" s="50">
        <v>42152</v>
      </c>
    </row>
    <row r="269" spans="1:10" ht="24.75" customHeight="1">
      <c r="A269" s="189"/>
      <c r="B269" s="41">
        <v>10</v>
      </c>
      <c r="C269" s="74" t="s">
        <v>431</v>
      </c>
      <c r="D269" s="74"/>
      <c r="E269" s="240" t="s">
        <v>432</v>
      </c>
      <c r="F269" s="240"/>
      <c r="G269" s="240"/>
      <c r="H269" s="253"/>
      <c r="I269" s="254"/>
      <c r="J269" s="50">
        <v>42152</v>
      </c>
    </row>
    <row r="270" spans="1:10" ht="30" customHeight="1">
      <c r="A270" s="189"/>
      <c r="B270" s="41">
        <v>11</v>
      </c>
      <c r="C270" s="74" t="s">
        <v>433</v>
      </c>
      <c r="D270" s="74"/>
      <c r="E270" s="240" t="s">
        <v>421</v>
      </c>
      <c r="F270" s="240"/>
      <c r="G270" s="240"/>
      <c r="H270" s="253"/>
      <c r="I270" s="254"/>
      <c r="J270" s="50">
        <v>42152</v>
      </c>
    </row>
    <row r="271" spans="1:10" ht="36" customHeight="1">
      <c r="A271" s="189"/>
      <c r="B271" s="41">
        <v>12</v>
      </c>
      <c r="C271" s="74" t="s">
        <v>434</v>
      </c>
      <c r="D271" s="74"/>
      <c r="E271" s="240" t="s">
        <v>421</v>
      </c>
      <c r="F271" s="240"/>
      <c r="G271" s="240"/>
      <c r="H271" s="253"/>
      <c r="I271" s="254"/>
      <c r="J271" s="50">
        <v>42152</v>
      </c>
    </row>
    <row r="272" spans="1:10" ht="25.5" customHeight="1">
      <c r="A272" s="189"/>
      <c r="B272" s="41">
        <v>13</v>
      </c>
      <c r="C272" s="74" t="s">
        <v>435</v>
      </c>
      <c r="D272" s="74"/>
      <c r="E272" s="240" t="s">
        <v>421</v>
      </c>
      <c r="F272" s="240"/>
      <c r="G272" s="240"/>
      <c r="H272" s="253"/>
      <c r="I272" s="254"/>
      <c r="J272" s="50">
        <v>42152</v>
      </c>
    </row>
    <row r="273" spans="1:10" ht="25.5" customHeight="1">
      <c r="A273" s="189"/>
      <c r="B273" s="41">
        <v>14</v>
      </c>
      <c r="C273" s="74" t="s">
        <v>436</v>
      </c>
      <c r="D273" s="74"/>
      <c r="E273" s="240" t="s">
        <v>422</v>
      </c>
      <c r="F273" s="240"/>
      <c r="G273" s="240"/>
      <c r="H273" s="253"/>
      <c r="I273" s="254"/>
      <c r="J273" s="50">
        <v>42152</v>
      </c>
    </row>
    <row r="274" spans="1:10" ht="25.5" customHeight="1">
      <c r="A274" s="189"/>
      <c r="B274" s="41">
        <v>15</v>
      </c>
      <c r="C274" s="74" t="s">
        <v>437</v>
      </c>
      <c r="D274" s="74"/>
      <c r="E274" s="240" t="s">
        <v>422</v>
      </c>
      <c r="F274" s="240"/>
      <c r="G274" s="240"/>
      <c r="H274" s="253"/>
      <c r="I274" s="254"/>
      <c r="J274" s="50">
        <v>42152</v>
      </c>
    </row>
    <row r="275" spans="1:10" ht="25.5" customHeight="1">
      <c r="A275" s="189"/>
      <c r="B275" s="41">
        <v>16</v>
      </c>
      <c r="C275" s="74" t="s">
        <v>438</v>
      </c>
      <c r="D275" s="74"/>
      <c r="E275" s="240" t="s">
        <v>430</v>
      </c>
      <c r="F275" s="240"/>
      <c r="G275" s="240"/>
      <c r="H275" s="253"/>
      <c r="I275" s="254"/>
      <c r="J275" s="50">
        <v>42152</v>
      </c>
    </row>
    <row r="276" spans="1:10" ht="25.5" customHeight="1">
      <c r="A276" s="189"/>
      <c r="B276" s="41">
        <v>17</v>
      </c>
      <c r="C276" s="74" t="s">
        <v>439</v>
      </c>
      <c r="D276" s="74"/>
      <c r="E276" s="240" t="s">
        <v>421</v>
      </c>
      <c r="F276" s="240"/>
      <c r="G276" s="240"/>
      <c r="H276" s="253"/>
      <c r="I276" s="254"/>
      <c r="J276" s="50">
        <v>42152</v>
      </c>
    </row>
    <row r="277" spans="1:10" ht="25.5" customHeight="1">
      <c r="A277" s="189"/>
      <c r="B277" s="41">
        <v>18</v>
      </c>
      <c r="C277" s="74" t="s">
        <v>440</v>
      </c>
      <c r="D277" s="74"/>
      <c r="E277" s="240" t="s">
        <v>441</v>
      </c>
      <c r="F277" s="240"/>
      <c r="G277" s="240"/>
      <c r="H277" s="253"/>
      <c r="I277" s="254"/>
      <c r="J277" s="50">
        <v>42152</v>
      </c>
    </row>
    <row r="278" spans="1:10" ht="25.5" customHeight="1">
      <c r="A278" s="189"/>
      <c r="B278" s="41">
        <v>19</v>
      </c>
      <c r="C278" s="74" t="s">
        <v>442</v>
      </c>
      <c r="D278" s="74"/>
      <c r="E278" s="240" t="s">
        <v>441</v>
      </c>
      <c r="F278" s="240"/>
      <c r="G278" s="240"/>
      <c r="H278" s="253"/>
      <c r="I278" s="254"/>
      <c r="J278" s="50">
        <v>42152</v>
      </c>
    </row>
    <row r="279" spans="1:10" ht="25.5" customHeight="1">
      <c r="A279" s="189"/>
      <c r="B279" s="41">
        <v>20</v>
      </c>
      <c r="C279" s="74" t="s">
        <v>443</v>
      </c>
      <c r="D279" s="74"/>
      <c r="E279" s="240" t="s">
        <v>441</v>
      </c>
      <c r="F279" s="240"/>
      <c r="G279" s="240"/>
      <c r="H279" s="253"/>
      <c r="I279" s="254"/>
      <c r="J279" s="50">
        <v>42152</v>
      </c>
    </row>
    <row r="280" spans="1:10" ht="12.75">
      <c r="A280" s="189"/>
      <c r="B280" s="41">
        <v>21</v>
      </c>
      <c r="C280" s="74" t="s">
        <v>444</v>
      </c>
      <c r="D280" s="74"/>
      <c r="E280" s="240" t="s">
        <v>441</v>
      </c>
      <c r="F280" s="240"/>
      <c r="G280" s="240"/>
      <c r="H280" s="253"/>
      <c r="I280" s="254"/>
      <c r="J280" s="50">
        <v>42152</v>
      </c>
    </row>
    <row r="281" spans="1:10" ht="12.75">
      <c r="A281" s="189"/>
      <c r="B281" s="41">
        <v>22</v>
      </c>
      <c r="C281" s="74" t="s">
        <v>445</v>
      </c>
      <c r="D281" s="74"/>
      <c r="E281" s="240" t="s">
        <v>441</v>
      </c>
      <c r="F281" s="240"/>
      <c r="G281" s="240"/>
      <c r="H281" s="253"/>
      <c r="I281" s="254"/>
      <c r="J281" s="50">
        <v>42152</v>
      </c>
    </row>
    <row r="282" spans="1:10" ht="12.75">
      <c r="A282" s="189"/>
      <c r="B282" s="41">
        <v>23</v>
      </c>
      <c r="C282" s="74" t="s">
        <v>446</v>
      </c>
      <c r="D282" s="74"/>
      <c r="E282" s="240" t="s">
        <v>441</v>
      </c>
      <c r="F282" s="240"/>
      <c r="G282" s="240"/>
      <c r="H282" s="253"/>
      <c r="I282" s="254"/>
      <c r="J282" s="50">
        <v>42152</v>
      </c>
    </row>
    <row r="283" spans="1:10" ht="25.5" customHeight="1">
      <c r="A283" s="189"/>
      <c r="B283" s="41">
        <v>24</v>
      </c>
      <c r="C283" s="74" t="s">
        <v>447</v>
      </c>
      <c r="D283" s="74"/>
      <c r="E283" s="240" t="s">
        <v>448</v>
      </c>
      <c r="F283" s="240"/>
      <c r="G283" s="240"/>
      <c r="H283" s="253"/>
      <c r="I283" s="254"/>
      <c r="J283" s="50">
        <v>42152</v>
      </c>
    </row>
    <row r="284" spans="1:10" ht="25.5" customHeight="1">
      <c r="A284" s="189"/>
      <c r="B284" s="41">
        <v>25</v>
      </c>
      <c r="C284" s="74" t="s">
        <v>449</v>
      </c>
      <c r="D284" s="74"/>
      <c r="E284" s="240" t="s">
        <v>450</v>
      </c>
      <c r="F284" s="240"/>
      <c r="G284" s="240"/>
      <c r="H284" s="253"/>
      <c r="I284" s="254"/>
      <c r="J284" s="50">
        <v>42152</v>
      </c>
    </row>
    <row r="285" spans="1:10" ht="25.5" customHeight="1">
      <c r="A285" s="189"/>
      <c r="B285" s="41">
        <v>26</v>
      </c>
      <c r="C285" s="74" t="s">
        <v>452</v>
      </c>
      <c r="D285" s="74"/>
      <c r="E285" s="240" t="s">
        <v>453</v>
      </c>
      <c r="F285" s="240"/>
      <c r="G285" s="240"/>
      <c r="H285" s="253"/>
      <c r="I285" s="254"/>
      <c r="J285" s="50">
        <v>42152</v>
      </c>
    </row>
    <row r="286" spans="1:10" ht="12.75">
      <c r="A286" s="189"/>
      <c r="B286" s="41">
        <v>27</v>
      </c>
      <c r="C286" s="74" t="s">
        <v>454</v>
      </c>
      <c r="D286" s="74"/>
      <c r="E286" s="240" t="s">
        <v>441</v>
      </c>
      <c r="F286" s="240"/>
      <c r="G286" s="240"/>
      <c r="H286" s="253"/>
      <c r="I286" s="254"/>
      <c r="J286" s="50">
        <v>42152</v>
      </c>
    </row>
    <row r="287" spans="1:10" ht="12.75">
      <c r="A287" s="189"/>
      <c r="B287" s="41">
        <v>28</v>
      </c>
      <c r="C287" s="74" t="s">
        <v>455</v>
      </c>
      <c r="D287" s="74"/>
      <c r="E287" s="240" t="s">
        <v>441</v>
      </c>
      <c r="F287" s="240"/>
      <c r="G287" s="240"/>
      <c r="H287" s="253"/>
      <c r="I287" s="254"/>
      <c r="J287" s="50">
        <v>42152</v>
      </c>
    </row>
    <row r="288" spans="1:10" ht="25.5" customHeight="1">
      <c r="A288" s="189"/>
      <c r="B288" s="41">
        <v>29</v>
      </c>
      <c r="C288" s="74" t="s">
        <v>456</v>
      </c>
      <c r="D288" s="74"/>
      <c r="E288" s="240" t="s">
        <v>457</v>
      </c>
      <c r="F288" s="240"/>
      <c r="G288" s="240"/>
      <c r="H288" s="253"/>
      <c r="I288" s="254"/>
      <c r="J288" s="50">
        <v>42152</v>
      </c>
    </row>
    <row r="289" spans="1:10" ht="25.5" customHeight="1">
      <c r="A289" s="189"/>
      <c r="B289" s="41">
        <v>30</v>
      </c>
      <c r="C289" s="74" t="s">
        <v>459</v>
      </c>
      <c r="D289" s="74"/>
      <c r="E289" s="240" t="s">
        <v>460</v>
      </c>
      <c r="F289" s="240"/>
      <c r="G289" s="240"/>
      <c r="H289" s="253"/>
      <c r="I289" s="254"/>
      <c r="J289" s="50">
        <v>42152</v>
      </c>
    </row>
    <row r="290" spans="1:10" ht="25.5" customHeight="1">
      <c r="A290" s="189"/>
      <c r="B290" s="41">
        <v>31</v>
      </c>
      <c r="C290" s="74" t="s">
        <v>461</v>
      </c>
      <c r="D290" s="74"/>
      <c r="E290" s="240" t="s">
        <v>422</v>
      </c>
      <c r="F290" s="240"/>
      <c r="G290" s="240"/>
      <c r="H290" s="253"/>
      <c r="I290" s="254"/>
      <c r="J290" s="50">
        <v>42152</v>
      </c>
    </row>
    <row r="291" spans="1:10" ht="25.5" customHeight="1">
      <c r="A291" s="189"/>
      <c r="B291" s="41">
        <v>32</v>
      </c>
      <c r="C291" s="74" t="s">
        <v>462</v>
      </c>
      <c r="D291" s="74"/>
      <c r="E291" s="240" t="s">
        <v>441</v>
      </c>
      <c r="F291" s="240"/>
      <c r="G291" s="240"/>
      <c r="H291" s="253"/>
      <c r="I291" s="254"/>
      <c r="J291" s="50">
        <v>42152</v>
      </c>
    </row>
    <row r="292" spans="1:10" ht="25.5" customHeight="1">
      <c r="A292" s="189"/>
      <c r="B292" s="41">
        <v>33</v>
      </c>
      <c r="C292" s="74" t="s">
        <v>463</v>
      </c>
      <c r="D292" s="74"/>
      <c r="E292" s="240" t="s">
        <v>441</v>
      </c>
      <c r="F292" s="240"/>
      <c r="G292" s="240"/>
      <c r="H292" s="253"/>
      <c r="I292" s="254"/>
      <c r="J292" s="50">
        <v>42152</v>
      </c>
    </row>
    <row r="293" spans="1:10" ht="25.5" customHeight="1">
      <c r="A293" s="189"/>
      <c r="B293" s="41">
        <v>34</v>
      </c>
      <c r="C293" s="74" t="s">
        <v>464</v>
      </c>
      <c r="D293" s="74"/>
      <c r="E293" s="240" t="s">
        <v>441</v>
      </c>
      <c r="F293" s="240"/>
      <c r="G293" s="240"/>
      <c r="H293" s="253"/>
      <c r="I293" s="254"/>
      <c r="J293" s="50">
        <v>42152</v>
      </c>
    </row>
    <row r="294" spans="1:10" ht="25.5" customHeight="1">
      <c r="A294" s="189"/>
      <c r="B294" s="41">
        <v>35</v>
      </c>
      <c r="C294" s="74" t="s">
        <v>465</v>
      </c>
      <c r="D294" s="74"/>
      <c r="E294" s="240" t="s">
        <v>467</v>
      </c>
      <c r="F294" s="240"/>
      <c r="G294" s="240"/>
      <c r="H294" s="253"/>
      <c r="I294" s="254"/>
      <c r="J294" s="50">
        <v>42152</v>
      </c>
    </row>
    <row r="295" spans="1:10" ht="25.5" customHeight="1">
      <c r="A295" s="189"/>
      <c r="B295" s="41">
        <v>36</v>
      </c>
      <c r="C295" s="74" t="s">
        <v>466</v>
      </c>
      <c r="D295" s="74"/>
      <c r="E295" s="240" t="s">
        <v>441</v>
      </c>
      <c r="F295" s="240"/>
      <c r="G295" s="240"/>
      <c r="H295" s="253"/>
      <c r="I295" s="254"/>
      <c r="J295" s="50">
        <v>42152</v>
      </c>
    </row>
    <row r="296" spans="1:10" ht="25.5" customHeight="1">
      <c r="A296" s="189"/>
      <c r="B296" s="41">
        <v>37</v>
      </c>
      <c r="C296" s="74" t="s">
        <v>468</v>
      </c>
      <c r="D296" s="74"/>
      <c r="E296" s="240" t="s">
        <v>432</v>
      </c>
      <c r="F296" s="240"/>
      <c r="G296" s="240"/>
      <c r="H296" s="253"/>
      <c r="I296" s="254"/>
      <c r="J296" s="50">
        <v>42152</v>
      </c>
    </row>
    <row r="297" spans="1:10" ht="25.5" customHeight="1">
      <c r="A297" s="189"/>
      <c r="B297" s="41">
        <v>38</v>
      </c>
      <c r="C297" s="74" t="s">
        <v>469</v>
      </c>
      <c r="D297" s="74"/>
      <c r="E297" s="240" t="s">
        <v>448</v>
      </c>
      <c r="F297" s="240"/>
      <c r="G297" s="240"/>
      <c r="H297" s="253"/>
      <c r="I297" s="254"/>
      <c r="J297" s="50">
        <v>42152</v>
      </c>
    </row>
    <row r="298" spans="1:10" ht="25.5" customHeight="1">
      <c r="A298" s="189"/>
      <c r="B298" s="41">
        <v>39</v>
      </c>
      <c r="C298" s="74" t="s">
        <v>470</v>
      </c>
      <c r="D298" s="74"/>
      <c r="E298" s="240" t="s">
        <v>448</v>
      </c>
      <c r="F298" s="240"/>
      <c r="G298" s="240"/>
      <c r="H298" s="253"/>
      <c r="I298" s="254"/>
      <c r="J298" s="50">
        <v>42152</v>
      </c>
    </row>
    <row r="299" spans="1:10" ht="25.5" customHeight="1">
      <c r="A299" s="189"/>
      <c r="B299" s="41">
        <v>40</v>
      </c>
      <c r="C299" s="74" t="s">
        <v>471</v>
      </c>
      <c r="D299" s="74"/>
      <c r="E299" s="240" t="s">
        <v>441</v>
      </c>
      <c r="F299" s="240"/>
      <c r="G299" s="240"/>
      <c r="H299" s="253"/>
      <c r="I299" s="254"/>
      <c r="J299" s="50">
        <v>42152</v>
      </c>
    </row>
    <row r="300" spans="1:10" ht="25.5" customHeight="1">
      <c r="A300" s="189"/>
      <c r="B300" s="41">
        <v>41</v>
      </c>
      <c r="C300" s="74" t="s">
        <v>472</v>
      </c>
      <c r="D300" s="74"/>
      <c r="E300" s="240" t="s">
        <v>430</v>
      </c>
      <c r="F300" s="240"/>
      <c r="G300" s="240"/>
      <c r="H300" s="253"/>
      <c r="I300" s="254"/>
      <c r="J300" s="50">
        <v>42152</v>
      </c>
    </row>
    <row r="301" spans="1:10" ht="25.5" customHeight="1">
      <c r="A301" s="189"/>
      <c r="B301" s="41">
        <v>42</v>
      </c>
      <c r="C301" s="74" t="s">
        <v>473</v>
      </c>
      <c r="D301" s="74"/>
      <c r="E301" s="240" t="s">
        <v>422</v>
      </c>
      <c r="F301" s="240"/>
      <c r="G301" s="240"/>
      <c r="H301" s="253"/>
      <c r="I301" s="254"/>
      <c r="J301" s="50">
        <v>42152</v>
      </c>
    </row>
    <row r="302" spans="1:10" ht="25.5" customHeight="1">
      <c r="A302" s="189"/>
      <c r="B302" s="41">
        <v>43</v>
      </c>
      <c r="C302" s="74" t="s">
        <v>474</v>
      </c>
      <c r="D302" s="74"/>
      <c r="E302" s="240" t="s">
        <v>422</v>
      </c>
      <c r="F302" s="240"/>
      <c r="G302" s="240"/>
      <c r="H302" s="253"/>
      <c r="I302" s="254"/>
      <c r="J302" s="50">
        <v>42152</v>
      </c>
    </row>
    <row r="303" spans="1:10" ht="25.5" customHeight="1">
      <c r="A303" s="189"/>
      <c r="B303" s="41">
        <v>44</v>
      </c>
      <c r="C303" s="74" t="s">
        <v>475</v>
      </c>
      <c r="D303" s="74"/>
      <c r="E303" s="240" t="s">
        <v>422</v>
      </c>
      <c r="F303" s="240"/>
      <c r="G303" s="240"/>
      <c r="H303" s="253"/>
      <c r="I303" s="254"/>
      <c r="J303" s="50">
        <v>42152</v>
      </c>
    </row>
    <row r="304" spans="1:10" ht="30" customHeight="1">
      <c r="A304" s="189"/>
      <c r="B304" s="41">
        <v>45</v>
      </c>
      <c r="C304" s="74" t="s">
        <v>476</v>
      </c>
      <c r="D304" s="74"/>
      <c r="E304" s="240" t="s">
        <v>457</v>
      </c>
      <c r="F304" s="240"/>
      <c r="G304" s="240"/>
      <c r="H304" s="253"/>
      <c r="I304" s="254"/>
      <c r="J304" s="50">
        <v>42152</v>
      </c>
    </row>
    <row r="305" spans="1:10" ht="25.5" customHeight="1">
      <c r="A305" s="189"/>
      <c r="B305" s="41">
        <v>46</v>
      </c>
      <c r="C305" s="74" t="s">
        <v>477</v>
      </c>
      <c r="D305" s="74"/>
      <c r="E305" s="240" t="s">
        <v>421</v>
      </c>
      <c r="F305" s="240"/>
      <c r="G305" s="240"/>
      <c r="H305" s="253"/>
      <c r="I305" s="254"/>
      <c r="J305" s="50">
        <v>42152</v>
      </c>
    </row>
    <row r="306" spans="1:10" ht="25.5" customHeight="1">
      <c r="A306" s="189"/>
      <c r="B306" s="41">
        <v>47</v>
      </c>
      <c r="C306" s="74" t="s">
        <v>478</v>
      </c>
      <c r="D306" s="74"/>
      <c r="E306" s="240" t="s">
        <v>458</v>
      </c>
      <c r="F306" s="240"/>
      <c r="G306" s="240"/>
      <c r="H306" s="253"/>
      <c r="I306" s="254"/>
      <c r="J306" s="50">
        <v>42152</v>
      </c>
    </row>
    <row r="307" spans="1:10" ht="25.5" customHeight="1">
      <c r="A307" s="189"/>
      <c r="B307" s="41">
        <v>48</v>
      </c>
      <c r="C307" s="74" t="s">
        <v>479</v>
      </c>
      <c r="D307" s="74"/>
      <c r="E307" s="240" t="s">
        <v>460</v>
      </c>
      <c r="F307" s="240"/>
      <c r="G307" s="240"/>
      <c r="H307" s="253"/>
      <c r="I307" s="254"/>
      <c r="J307" s="50">
        <v>42152</v>
      </c>
    </row>
    <row r="308" spans="1:10" ht="39" customHeight="1">
      <c r="A308" s="189"/>
      <c r="B308" s="41">
        <v>49</v>
      </c>
      <c r="C308" s="74" t="s">
        <v>480</v>
      </c>
      <c r="D308" s="74"/>
      <c r="E308" s="240" t="s">
        <v>422</v>
      </c>
      <c r="F308" s="240"/>
      <c r="G308" s="240"/>
      <c r="H308" s="253"/>
      <c r="I308" s="254"/>
      <c r="J308" s="50">
        <v>42152</v>
      </c>
    </row>
    <row r="309" spans="1:10" ht="25.5" customHeight="1">
      <c r="A309" s="189"/>
      <c r="B309" s="41">
        <v>50</v>
      </c>
      <c r="C309" s="74" t="s">
        <v>481</v>
      </c>
      <c r="D309" s="74"/>
      <c r="E309" s="240" t="s">
        <v>421</v>
      </c>
      <c r="F309" s="240"/>
      <c r="G309" s="240"/>
      <c r="H309" s="253"/>
      <c r="I309" s="254"/>
      <c r="J309" s="50">
        <v>42152</v>
      </c>
    </row>
    <row r="310" spans="1:10" ht="31.5" customHeight="1">
      <c r="A310" s="189"/>
      <c r="B310" s="41">
        <v>51</v>
      </c>
      <c r="C310" s="74" t="s">
        <v>482</v>
      </c>
      <c r="D310" s="74"/>
      <c r="E310" s="240" t="s">
        <v>484</v>
      </c>
      <c r="F310" s="240"/>
      <c r="G310" s="240"/>
      <c r="H310" s="251"/>
      <c r="I310" s="252"/>
      <c r="J310" s="50">
        <v>42152</v>
      </c>
    </row>
    <row r="311" spans="1:10" ht="25.5" customHeight="1">
      <c r="A311" s="189"/>
      <c r="B311" s="41">
        <v>52</v>
      </c>
      <c r="C311" s="74" t="s">
        <v>483</v>
      </c>
      <c r="D311" s="74"/>
      <c r="E311" s="76" t="s">
        <v>451</v>
      </c>
      <c r="F311" s="260"/>
      <c r="G311" s="77"/>
      <c r="H311" s="249" t="s">
        <v>485</v>
      </c>
      <c r="I311" s="250"/>
      <c r="J311" s="50">
        <v>42152</v>
      </c>
    </row>
    <row r="312" spans="1:10" ht="15" customHeight="1">
      <c r="A312" s="189"/>
      <c r="B312" s="41">
        <v>53</v>
      </c>
      <c r="C312" s="74" t="s">
        <v>46</v>
      </c>
      <c r="D312" s="74"/>
      <c r="E312" s="257" t="s">
        <v>116</v>
      </c>
      <c r="F312" s="258"/>
      <c r="G312" s="259"/>
      <c r="H312" s="253"/>
      <c r="I312" s="254"/>
      <c r="J312" s="50">
        <v>42152</v>
      </c>
    </row>
    <row r="313" spans="1:10" ht="15" customHeight="1">
      <c r="A313" s="189"/>
      <c r="B313" s="41">
        <v>54</v>
      </c>
      <c r="C313" s="74" t="s">
        <v>47</v>
      </c>
      <c r="D313" s="74"/>
      <c r="E313" s="78" t="s">
        <v>117</v>
      </c>
      <c r="F313" s="79"/>
      <c r="G313" s="80"/>
      <c r="H313" s="253"/>
      <c r="I313" s="254"/>
      <c r="J313" s="50">
        <v>42152</v>
      </c>
    </row>
    <row r="314" spans="1:10" ht="15" customHeight="1">
      <c r="A314" s="189"/>
      <c r="B314" s="41">
        <v>55</v>
      </c>
      <c r="C314" s="74" t="s">
        <v>48</v>
      </c>
      <c r="D314" s="74"/>
      <c r="E314" s="78" t="s">
        <v>118</v>
      </c>
      <c r="F314" s="79"/>
      <c r="G314" s="80"/>
      <c r="H314" s="253"/>
      <c r="I314" s="254"/>
      <c r="J314" s="50">
        <v>42152</v>
      </c>
    </row>
    <row r="315" spans="1:10" ht="15" customHeight="1">
      <c r="A315" s="189"/>
      <c r="B315" s="41">
        <v>56</v>
      </c>
      <c r="C315" s="74" t="s">
        <v>49</v>
      </c>
      <c r="D315" s="74"/>
      <c r="E315" s="78" t="s">
        <v>119</v>
      </c>
      <c r="F315" s="79"/>
      <c r="G315" s="80"/>
      <c r="H315" s="253"/>
      <c r="I315" s="254"/>
      <c r="J315" s="50">
        <v>42152</v>
      </c>
    </row>
    <row r="316" spans="1:10" ht="15" customHeight="1">
      <c r="A316" s="189"/>
      <c r="B316" s="41">
        <v>57</v>
      </c>
      <c r="C316" s="74" t="s">
        <v>50</v>
      </c>
      <c r="D316" s="74"/>
      <c r="E316" s="78" t="s">
        <v>120</v>
      </c>
      <c r="F316" s="79"/>
      <c r="G316" s="80"/>
      <c r="H316" s="253"/>
      <c r="I316" s="254"/>
      <c r="J316" s="50">
        <v>42152</v>
      </c>
    </row>
    <row r="317" spans="1:10" ht="15" customHeight="1">
      <c r="A317" s="189"/>
      <c r="B317" s="41">
        <v>58</v>
      </c>
      <c r="C317" s="74" t="s">
        <v>51</v>
      </c>
      <c r="D317" s="74"/>
      <c r="E317" s="78" t="s">
        <v>121</v>
      </c>
      <c r="F317" s="79"/>
      <c r="G317" s="80"/>
      <c r="H317" s="253"/>
      <c r="I317" s="254"/>
      <c r="J317" s="50">
        <v>42152</v>
      </c>
    </row>
    <row r="318" spans="1:10" ht="15" customHeight="1">
      <c r="A318" s="189"/>
      <c r="B318" s="41">
        <v>59</v>
      </c>
      <c r="C318" s="74" t="s">
        <v>52</v>
      </c>
      <c r="D318" s="74"/>
      <c r="E318" s="78" t="s">
        <v>121</v>
      </c>
      <c r="F318" s="79"/>
      <c r="G318" s="80"/>
      <c r="H318" s="253"/>
      <c r="I318" s="254"/>
      <c r="J318" s="50">
        <v>42152</v>
      </c>
    </row>
    <row r="319" spans="1:10" ht="15" customHeight="1">
      <c r="A319" s="189"/>
      <c r="B319" s="41">
        <v>60</v>
      </c>
      <c r="C319" s="74" t="s">
        <v>53</v>
      </c>
      <c r="D319" s="74"/>
      <c r="E319" s="78" t="s">
        <v>122</v>
      </c>
      <c r="F319" s="79"/>
      <c r="G319" s="80"/>
      <c r="H319" s="253"/>
      <c r="I319" s="254"/>
      <c r="J319" s="50">
        <v>42152</v>
      </c>
    </row>
    <row r="320" spans="1:10" ht="15" customHeight="1">
      <c r="A320" s="238"/>
      <c r="B320" s="41">
        <v>61</v>
      </c>
      <c r="C320" s="74" t="s">
        <v>54</v>
      </c>
      <c r="D320" s="74"/>
      <c r="E320" s="78" t="s">
        <v>123</v>
      </c>
      <c r="F320" s="79"/>
      <c r="G320" s="80"/>
      <c r="H320" s="253"/>
      <c r="I320" s="254"/>
      <c r="J320" s="50">
        <v>42152</v>
      </c>
    </row>
    <row r="321" spans="1:10" ht="15" customHeight="1">
      <c r="A321" s="238"/>
      <c r="B321" s="41">
        <v>62</v>
      </c>
      <c r="C321" s="74" t="s">
        <v>55</v>
      </c>
      <c r="D321" s="74"/>
      <c r="E321" s="264" t="s">
        <v>116</v>
      </c>
      <c r="F321" s="265"/>
      <c r="G321" s="266"/>
      <c r="H321" s="253"/>
      <c r="I321" s="254"/>
      <c r="J321" s="50">
        <v>42152</v>
      </c>
    </row>
    <row r="322" spans="1:10" ht="15" customHeight="1">
      <c r="A322" s="238"/>
      <c r="B322" s="41">
        <v>63</v>
      </c>
      <c r="C322" s="74" t="s">
        <v>56</v>
      </c>
      <c r="D322" s="74"/>
      <c r="E322" s="264" t="s">
        <v>124</v>
      </c>
      <c r="F322" s="265"/>
      <c r="G322" s="266"/>
      <c r="H322" s="253"/>
      <c r="I322" s="254"/>
      <c r="J322" s="50">
        <v>42152</v>
      </c>
    </row>
    <row r="323" spans="1:10" ht="15" customHeight="1">
      <c r="A323" s="238"/>
      <c r="B323" s="41">
        <v>64</v>
      </c>
      <c r="C323" s="74" t="s">
        <v>57</v>
      </c>
      <c r="D323" s="74"/>
      <c r="E323" s="264" t="s">
        <v>124</v>
      </c>
      <c r="F323" s="265"/>
      <c r="G323" s="266"/>
      <c r="H323" s="253"/>
      <c r="I323" s="254"/>
      <c r="J323" s="50">
        <v>42152</v>
      </c>
    </row>
    <row r="324" spans="1:10" ht="15" customHeight="1">
      <c r="A324" s="238"/>
      <c r="B324" s="41">
        <v>65</v>
      </c>
      <c r="C324" s="74" t="s">
        <v>58</v>
      </c>
      <c r="D324" s="75"/>
      <c r="E324" s="268" t="s">
        <v>125</v>
      </c>
      <c r="F324" s="268"/>
      <c r="G324" s="268"/>
      <c r="H324" s="255"/>
      <c r="I324" s="254"/>
      <c r="J324" s="50">
        <v>42152</v>
      </c>
    </row>
    <row r="325" spans="1:10" ht="15" customHeight="1">
      <c r="A325" s="238"/>
      <c r="B325" s="41">
        <v>66</v>
      </c>
      <c r="C325" s="74" t="s">
        <v>59</v>
      </c>
      <c r="D325" s="75"/>
      <c r="E325" s="268" t="s">
        <v>126</v>
      </c>
      <c r="F325" s="268"/>
      <c r="G325" s="268"/>
      <c r="H325" s="255"/>
      <c r="I325" s="254"/>
      <c r="J325" s="50">
        <v>42152</v>
      </c>
    </row>
    <row r="326" spans="1:10" ht="23.25" customHeight="1">
      <c r="A326" s="238"/>
      <c r="B326" s="41">
        <v>67</v>
      </c>
      <c r="C326" s="74" t="s">
        <v>60</v>
      </c>
      <c r="D326" s="75"/>
      <c r="E326" s="267" t="s">
        <v>127</v>
      </c>
      <c r="F326" s="267"/>
      <c r="G326" s="267"/>
      <c r="H326" s="255"/>
      <c r="I326" s="254"/>
      <c r="J326" s="50">
        <v>42152</v>
      </c>
    </row>
    <row r="327" spans="1:10" ht="15" customHeight="1">
      <c r="A327" s="238"/>
      <c r="B327" s="41">
        <v>68</v>
      </c>
      <c r="C327" s="74" t="s">
        <v>61</v>
      </c>
      <c r="D327" s="75"/>
      <c r="E327" s="267" t="s">
        <v>128</v>
      </c>
      <c r="F327" s="267"/>
      <c r="G327" s="267"/>
      <c r="H327" s="255"/>
      <c r="I327" s="254"/>
      <c r="J327" s="50">
        <v>42152</v>
      </c>
    </row>
    <row r="328" spans="1:10" ht="15" customHeight="1">
      <c r="A328" s="238"/>
      <c r="B328" s="41">
        <v>69</v>
      </c>
      <c r="C328" s="74" t="s">
        <v>62</v>
      </c>
      <c r="D328" s="75"/>
      <c r="E328" s="268" t="s">
        <v>129</v>
      </c>
      <c r="F328" s="268"/>
      <c r="G328" s="268"/>
      <c r="H328" s="255"/>
      <c r="I328" s="254"/>
      <c r="J328" s="50">
        <v>42152</v>
      </c>
    </row>
    <row r="329" spans="1:10" ht="15" customHeight="1">
      <c r="A329" s="238"/>
      <c r="B329" s="41">
        <v>70</v>
      </c>
      <c r="C329" s="74" t="s">
        <v>63</v>
      </c>
      <c r="D329" s="75"/>
      <c r="E329" s="267" t="s">
        <v>130</v>
      </c>
      <c r="F329" s="267"/>
      <c r="G329" s="267"/>
      <c r="H329" s="255"/>
      <c r="I329" s="254"/>
      <c r="J329" s="50">
        <v>42152</v>
      </c>
    </row>
    <row r="330" spans="1:10" ht="15" customHeight="1">
      <c r="A330" s="238"/>
      <c r="B330" s="41">
        <v>71</v>
      </c>
      <c r="C330" s="74" t="s">
        <v>64</v>
      </c>
      <c r="D330" s="75"/>
      <c r="E330" s="268" t="s">
        <v>131</v>
      </c>
      <c r="F330" s="268"/>
      <c r="G330" s="268"/>
      <c r="H330" s="255"/>
      <c r="I330" s="254"/>
      <c r="J330" s="50">
        <v>42152</v>
      </c>
    </row>
    <row r="331" spans="1:10" ht="21" customHeight="1">
      <c r="A331" s="238"/>
      <c r="B331" s="41">
        <v>72</v>
      </c>
      <c r="C331" s="74" t="s">
        <v>65</v>
      </c>
      <c r="D331" s="75"/>
      <c r="E331" s="267" t="s">
        <v>116</v>
      </c>
      <c r="F331" s="267"/>
      <c r="G331" s="267"/>
      <c r="H331" s="255"/>
      <c r="I331" s="254"/>
      <c r="J331" s="50">
        <v>42152</v>
      </c>
    </row>
    <row r="332" spans="1:10" ht="15" customHeight="1">
      <c r="A332" s="238"/>
      <c r="B332" s="41">
        <v>73</v>
      </c>
      <c r="C332" s="74" t="s">
        <v>66</v>
      </c>
      <c r="D332" s="75"/>
      <c r="E332" s="267" t="s">
        <v>132</v>
      </c>
      <c r="F332" s="267"/>
      <c r="G332" s="267"/>
      <c r="H332" s="256"/>
      <c r="I332" s="252"/>
      <c r="J332" s="50">
        <v>42152</v>
      </c>
    </row>
    <row r="333" spans="1:10" ht="11.25">
      <c r="A333" s="31"/>
      <c r="B333" s="36"/>
      <c r="C333" s="37"/>
      <c r="D333" s="37"/>
      <c r="E333" s="38"/>
      <c r="F333" s="38"/>
      <c r="G333" s="38"/>
      <c r="H333" s="38"/>
      <c r="I333" s="38"/>
      <c r="J333" s="39"/>
    </row>
    <row r="338" spans="2:10" ht="11.25">
      <c r="B338" s="241" t="s">
        <v>489</v>
      </c>
      <c r="C338" s="241"/>
      <c r="D338" s="241"/>
      <c r="G338" s="242" t="s">
        <v>486</v>
      </c>
      <c r="H338" s="242"/>
      <c r="I338" s="242"/>
      <c r="J338" s="242"/>
    </row>
    <row r="341" spans="2:10" ht="11.25">
      <c r="B341" s="241" t="s">
        <v>490</v>
      </c>
      <c r="C341" s="241"/>
      <c r="D341" s="241"/>
      <c r="G341" s="242" t="s">
        <v>487</v>
      </c>
      <c r="H341" s="242"/>
      <c r="I341" s="242"/>
      <c r="J341" s="242"/>
    </row>
    <row r="344" spans="2:10" ht="11.25">
      <c r="B344" s="241" t="s">
        <v>491</v>
      </c>
      <c r="C344" s="241"/>
      <c r="D344" s="241"/>
      <c r="E344" s="241"/>
      <c r="F344" s="241"/>
      <c r="G344" s="242" t="s">
        <v>488</v>
      </c>
      <c r="H344" s="242"/>
      <c r="I344" s="242"/>
      <c r="J344" s="242"/>
    </row>
  </sheetData>
  <sheetProtection/>
  <mergeCells count="694">
    <mergeCell ref="E330:G330"/>
    <mergeCell ref="E331:G331"/>
    <mergeCell ref="E321:G321"/>
    <mergeCell ref="E322:G322"/>
    <mergeCell ref="E317:G317"/>
    <mergeCell ref="E319:G319"/>
    <mergeCell ref="E318:G318"/>
    <mergeCell ref="E324:G324"/>
    <mergeCell ref="E325:G325"/>
    <mergeCell ref="E332:G332"/>
    <mergeCell ref="E326:G326"/>
    <mergeCell ref="E327:G327"/>
    <mergeCell ref="E328:G328"/>
    <mergeCell ref="E329:G329"/>
    <mergeCell ref="I220:J220"/>
    <mergeCell ref="I221:J221"/>
    <mergeCell ref="I222:J222"/>
    <mergeCell ref="I229:J257"/>
    <mergeCell ref="D222:F222"/>
    <mergeCell ref="D218:F218"/>
    <mergeCell ref="E323:G323"/>
    <mergeCell ref="E314:G314"/>
    <mergeCell ref="E315:G315"/>
    <mergeCell ref="E316:G316"/>
    <mergeCell ref="E320:G320"/>
    <mergeCell ref="D242:E242"/>
    <mergeCell ref="D239:E239"/>
    <mergeCell ref="D241:E241"/>
    <mergeCell ref="D240:E240"/>
    <mergeCell ref="I216:J216"/>
    <mergeCell ref="I217:J217"/>
    <mergeCell ref="I218:J218"/>
    <mergeCell ref="I219:J219"/>
    <mergeCell ref="D220:F220"/>
    <mergeCell ref="D223:F223"/>
    <mergeCell ref="D221:F221"/>
    <mergeCell ref="D217:F217"/>
    <mergeCell ref="I223:J223"/>
    <mergeCell ref="D216:F216"/>
    <mergeCell ref="D224:F224"/>
    <mergeCell ref="D230:E230"/>
    <mergeCell ref="D231:E231"/>
    <mergeCell ref="D232:E232"/>
    <mergeCell ref="C310:D310"/>
    <mergeCell ref="E310:G310"/>
    <mergeCell ref="C307:D307"/>
    <mergeCell ref="E307:G307"/>
    <mergeCell ref="C304:D304"/>
    <mergeCell ref="E304:G304"/>
    <mergeCell ref="C312:D312"/>
    <mergeCell ref="E312:G312"/>
    <mergeCell ref="E311:G311"/>
    <mergeCell ref="H268:I310"/>
    <mergeCell ref="C308:D308"/>
    <mergeCell ref="E308:G308"/>
    <mergeCell ref="C309:D309"/>
    <mergeCell ref="E309:G309"/>
    <mergeCell ref="C306:D306"/>
    <mergeCell ref="E306:G306"/>
    <mergeCell ref="C305:D305"/>
    <mergeCell ref="E305:G305"/>
    <mergeCell ref="C302:D302"/>
    <mergeCell ref="E302:G302"/>
    <mergeCell ref="C303:D303"/>
    <mergeCell ref="E303:G303"/>
    <mergeCell ref="C300:D300"/>
    <mergeCell ref="E300:G300"/>
    <mergeCell ref="C301:D301"/>
    <mergeCell ref="E301:G301"/>
    <mergeCell ref="C298:D298"/>
    <mergeCell ref="E298:G298"/>
    <mergeCell ref="C299:D299"/>
    <mergeCell ref="E299:G299"/>
    <mergeCell ref="C296:D296"/>
    <mergeCell ref="E296:G296"/>
    <mergeCell ref="C297:D297"/>
    <mergeCell ref="E297:G297"/>
    <mergeCell ref="C294:D294"/>
    <mergeCell ref="E294:G294"/>
    <mergeCell ref="C295:D295"/>
    <mergeCell ref="E295:G295"/>
    <mergeCell ref="C292:D292"/>
    <mergeCell ref="E292:G292"/>
    <mergeCell ref="C293:D293"/>
    <mergeCell ref="E293:G293"/>
    <mergeCell ref="C290:D290"/>
    <mergeCell ref="E290:G290"/>
    <mergeCell ref="C291:D291"/>
    <mergeCell ref="E291:G291"/>
    <mergeCell ref="C288:D288"/>
    <mergeCell ref="E288:G288"/>
    <mergeCell ref="C289:D289"/>
    <mergeCell ref="E289:G289"/>
    <mergeCell ref="C286:D286"/>
    <mergeCell ref="E286:G286"/>
    <mergeCell ref="C287:D287"/>
    <mergeCell ref="E287:G287"/>
    <mergeCell ref="C284:D284"/>
    <mergeCell ref="E284:G284"/>
    <mergeCell ref="C285:D285"/>
    <mergeCell ref="E285:G285"/>
    <mergeCell ref="C282:D282"/>
    <mergeCell ref="E282:G282"/>
    <mergeCell ref="C283:D283"/>
    <mergeCell ref="E283:G283"/>
    <mergeCell ref="C280:D280"/>
    <mergeCell ref="E280:G280"/>
    <mergeCell ref="C281:D281"/>
    <mergeCell ref="E281:G281"/>
    <mergeCell ref="C278:D278"/>
    <mergeCell ref="E278:G278"/>
    <mergeCell ref="C279:D279"/>
    <mergeCell ref="E279:G279"/>
    <mergeCell ref="C271:D271"/>
    <mergeCell ref="E271:G271"/>
    <mergeCell ref="C276:D276"/>
    <mergeCell ref="E276:G276"/>
    <mergeCell ref="C277:D277"/>
    <mergeCell ref="E277:G277"/>
    <mergeCell ref="C275:D275"/>
    <mergeCell ref="E275:G275"/>
    <mergeCell ref="E268:G268"/>
    <mergeCell ref="C269:D269"/>
    <mergeCell ref="E269:G269"/>
    <mergeCell ref="C274:D274"/>
    <mergeCell ref="E274:G274"/>
    <mergeCell ref="E267:G267"/>
    <mergeCell ref="C272:D272"/>
    <mergeCell ref="E272:G272"/>
    <mergeCell ref="C273:D273"/>
    <mergeCell ref="E273:G273"/>
    <mergeCell ref="H266:I267"/>
    <mergeCell ref="H311:I332"/>
    <mergeCell ref="C265:D265"/>
    <mergeCell ref="E265:G265"/>
    <mergeCell ref="H265:I265"/>
    <mergeCell ref="C266:D266"/>
    <mergeCell ref="E266:G266"/>
    <mergeCell ref="C270:D270"/>
    <mergeCell ref="E270:G270"/>
    <mergeCell ref="C319:D319"/>
    <mergeCell ref="H263:I263"/>
    <mergeCell ref="C264:D264"/>
    <mergeCell ref="E264:G264"/>
    <mergeCell ref="H264:I264"/>
    <mergeCell ref="C263:D263"/>
    <mergeCell ref="E263:G263"/>
    <mergeCell ref="H261:I261"/>
    <mergeCell ref="C262:D262"/>
    <mergeCell ref="E262:G262"/>
    <mergeCell ref="H262:I262"/>
    <mergeCell ref="D235:E235"/>
    <mergeCell ref="D236:E236"/>
    <mergeCell ref="D237:E237"/>
    <mergeCell ref="D238:E238"/>
    <mergeCell ref="H260:I260"/>
    <mergeCell ref="D253:E253"/>
    <mergeCell ref="D233:E233"/>
    <mergeCell ref="D234:E234"/>
    <mergeCell ref="B77:E77"/>
    <mergeCell ref="G77:H77"/>
    <mergeCell ref="I77:J77"/>
    <mergeCell ref="D226:F226"/>
    <mergeCell ref="I226:J226"/>
    <mergeCell ref="D215:F215"/>
    <mergeCell ref="I215:J215"/>
    <mergeCell ref="D219:F219"/>
    <mergeCell ref="D254:E254"/>
    <mergeCell ref="D255:E255"/>
    <mergeCell ref="D243:E243"/>
    <mergeCell ref="D244:E244"/>
    <mergeCell ref="C318:D318"/>
    <mergeCell ref="C313:D313"/>
    <mergeCell ref="E260:G260"/>
    <mergeCell ref="C314:D314"/>
    <mergeCell ref="C315:D315"/>
    <mergeCell ref="C316:D316"/>
    <mergeCell ref="C261:D261"/>
    <mergeCell ref="E261:G261"/>
    <mergeCell ref="C267:D267"/>
    <mergeCell ref="B338:D338"/>
    <mergeCell ref="B341:D341"/>
    <mergeCell ref="B344:F344"/>
    <mergeCell ref="G338:J338"/>
    <mergeCell ref="G341:J341"/>
    <mergeCell ref="G344:J344"/>
    <mergeCell ref="C332:D332"/>
    <mergeCell ref="E210:J210"/>
    <mergeCell ref="D245:E245"/>
    <mergeCell ref="D246:E246"/>
    <mergeCell ref="D247:E247"/>
    <mergeCell ref="D248:E248"/>
    <mergeCell ref="D252:E252"/>
    <mergeCell ref="D249:E249"/>
    <mergeCell ref="D250:E250"/>
    <mergeCell ref="I228:J228"/>
    <mergeCell ref="D228:E228"/>
    <mergeCell ref="A227:A229"/>
    <mergeCell ref="B227:J227"/>
    <mergeCell ref="B258:J258"/>
    <mergeCell ref="A258:A332"/>
    <mergeCell ref="C259:D259"/>
    <mergeCell ref="E259:G259"/>
    <mergeCell ref="H259:I259"/>
    <mergeCell ref="C260:D260"/>
    <mergeCell ref="D257:E257"/>
    <mergeCell ref="D229:E229"/>
    <mergeCell ref="B209:D209"/>
    <mergeCell ref="C317:D317"/>
    <mergeCell ref="B210:D210"/>
    <mergeCell ref="B211:D211"/>
    <mergeCell ref="B212:D212"/>
    <mergeCell ref="E205:J205"/>
    <mergeCell ref="E206:J206"/>
    <mergeCell ref="E207:J207"/>
    <mergeCell ref="E208:J208"/>
    <mergeCell ref="E209:J209"/>
    <mergeCell ref="A213:A226"/>
    <mergeCell ref="B213:J213"/>
    <mergeCell ref="D214:F214"/>
    <mergeCell ref="I214:J214"/>
    <mergeCell ref="A204:A212"/>
    <mergeCell ref="B204:J204"/>
    <mergeCell ref="B205:D205"/>
    <mergeCell ref="B206:D206"/>
    <mergeCell ref="B207:D207"/>
    <mergeCell ref="B208:D208"/>
    <mergeCell ref="G166:H166"/>
    <mergeCell ref="G167:H167"/>
    <mergeCell ref="G168:H168"/>
    <mergeCell ref="G169:H169"/>
    <mergeCell ref="I166:J166"/>
    <mergeCell ref="G142:H142"/>
    <mergeCell ref="G143:H143"/>
    <mergeCell ref="G144:H144"/>
    <mergeCell ref="I142:J142"/>
    <mergeCell ref="I143:J143"/>
    <mergeCell ref="B55:J55"/>
    <mergeCell ref="B56:C56"/>
    <mergeCell ref="A55:A58"/>
    <mergeCell ref="B58:C58"/>
    <mergeCell ref="E211:J211"/>
    <mergeCell ref="E212:J212"/>
    <mergeCell ref="A79:A173"/>
    <mergeCell ref="B70:E70"/>
    <mergeCell ref="B71:E71"/>
    <mergeCell ref="B72:E72"/>
    <mergeCell ref="G58:H58"/>
    <mergeCell ref="I56:J57"/>
    <mergeCell ref="I58:J58"/>
    <mergeCell ref="B48:D48"/>
    <mergeCell ref="E48:J48"/>
    <mergeCell ref="B50:D50"/>
    <mergeCell ref="E50:J50"/>
    <mergeCell ref="B51:D51"/>
    <mergeCell ref="E51:J51"/>
    <mergeCell ref="B49:J49"/>
    <mergeCell ref="B54:D54"/>
    <mergeCell ref="E54:J54"/>
    <mergeCell ref="B53:D53"/>
    <mergeCell ref="E53:J53"/>
    <mergeCell ref="A45:A54"/>
    <mergeCell ref="G56:H57"/>
    <mergeCell ref="B47:D47"/>
    <mergeCell ref="E47:J47"/>
    <mergeCell ref="B46:J46"/>
    <mergeCell ref="B52:J52"/>
    <mergeCell ref="B45:J45"/>
    <mergeCell ref="A35:A44"/>
    <mergeCell ref="B35:J35"/>
    <mergeCell ref="B37:D37"/>
    <mergeCell ref="E37:J37"/>
    <mergeCell ref="B38:D38"/>
    <mergeCell ref="E38:J38"/>
    <mergeCell ref="B40:D40"/>
    <mergeCell ref="E40:J40"/>
    <mergeCell ref="B36:J36"/>
    <mergeCell ref="B33:D33"/>
    <mergeCell ref="E33:J33"/>
    <mergeCell ref="B43:D43"/>
    <mergeCell ref="E43:J43"/>
    <mergeCell ref="B44:D44"/>
    <mergeCell ref="E44:J44"/>
    <mergeCell ref="B41:D41"/>
    <mergeCell ref="E41:J41"/>
    <mergeCell ref="B42:J42"/>
    <mergeCell ref="B39:J39"/>
    <mergeCell ref="B34:D34"/>
    <mergeCell ref="E34:J34"/>
    <mergeCell ref="A29:A34"/>
    <mergeCell ref="B29:J29"/>
    <mergeCell ref="B30:D30"/>
    <mergeCell ref="E30:J30"/>
    <mergeCell ref="B31:D31"/>
    <mergeCell ref="E31:J31"/>
    <mergeCell ref="B32:D32"/>
    <mergeCell ref="E32:J32"/>
    <mergeCell ref="B26:D26"/>
    <mergeCell ref="E26:J26"/>
    <mergeCell ref="B27:D27"/>
    <mergeCell ref="E27:J27"/>
    <mergeCell ref="B28:D28"/>
    <mergeCell ref="E28:J28"/>
    <mergeCell ref="B22:D22"/>
    <mergeCell ref="E22:J22"/>
    <mergeCell ref="B23:D23"/>
    <mergeCell ref="E23:J23"/>
    <mergeCell ref="B24:J24"/>
    <mergeCell ref="B25:D25"/>
    <mergeCell ref="E25:J25"/>
    <mergeCell ref="E18:J18"/>
    <mergeCell ref="B19:D19"/>
    <mergeCell ref="E19:J19"/>
    <mergeCell ref="B20:D20"/>
    <mergeCell ref="E20:J20"/>
    <mergeCell ref="B21:J21"/>
    <mergeCell ref="A12:A16"/>
    <mergeCell ref="E16:J16"/>
    <mergeCell ref="B16:D16"/>
    <mergeCell ref="A21:A28"/>
    <mergeCell ref="A17:A20"/>
    <mergeCell ref="B17:J17"/>
    <mergeCell ref="B18:D18"/>
    <mergeCell ref="B14:D14"/>
    <mergeCell ref="E14:J14"/>
    <mergeCell ref="B15:D15"/>
    <mergeCell ref="I144:J144"/>
    <mergeCell ref="I145:J145"/>
    <mergeCell ref="I146:J146"/>
    <mergeCell ref="I156:J156"/>
    <mergeCell ref="G141:H141"/>
    <mergeCell ref="I141:J141"/>
    <mergeCell ref="G150:H150"/>
    <mergeCell ref="G153:H153"/>
    <mergeCell ref="G154:H154"/>
    <mergeCell ref="I153:J153"/>
    <mergeCell ref="I154:J154"/>
    <mergeCell ref="I147:J147"/>
    <mergeCell ref="I151:J151"/>
    <mergeCell ref="I167:J167"/>
    <mergeCell ref="I163:J163"/>
    <mergeCell ref="I162:J162"/>
    <mergeCell ref="I158:J158"/>
    <mergeCell ref="G134:H134"/>
    <mergeCell ref="G136:H136"/>
    <mergeCell ref="G137:H137"/>
    <mergeCell ref="G139:H139"/>
    <mergeCell ref="G138:H138"/>
    <mergeCell ref="G135:H135"/>
    <mergeCell ref="G128:H128"/>
    <mergeCell ref="G129:H129"/>
    <mergeCell ref="I128:J128"/>
    <mergeCell ref="I129:J129"/>
    <mergeCell ref="B131:J131"/>
    <mergeCell ref="B134:E134"/>
    <mergeCell ref="B133:E133"/>
    <mergeCell ref="I132:J132"/>
    <mergeCell ref="G133:H133"/>
    <mergeCell ref="I133:J133"/>
    <mergeCell ref="I135:J135"/>
    <mergeCell ref="I138:J138"/>
    <mergeCell ref="I139:J139"/>
    <mergeCell ref="I137:J137"/>
    <mergeCell ref="I136:J136"/>
    <mergeCell ref="I134:J134"/>
    <mergeCell ref="I173:J173"/>
    <mergeCell ref="G171:H171"/>
    <mergeCell ref="G170:H170"/>
    <mergeCell ref="I170:J170"/>
    <mergeCell ref="I171:J171"/>
    <mergeCell ref="I168:J168"/>
    <mergeCell ref="I169:J169"/>
    <mergeCell ref="G173:H173"/>
    <mergeCell ref="G172:H172"/>
    <mergeCell ref="I172:J172"/>
    <mergeCell ref="G165:H165"/>
    <mergeCell ref="I165:J165"/>
    <mergeCell ref="I152:J152"/>
    <mergeCell ref="G155:H155"/>
    <mergeCell ref="G132:H132"/>
    <mergeCell ref="B160:E160"/>
    <mergeCell ref="B161:E161"/>
    <mergeCell ref="B162:E162"/>
    <mergeCell ref="G157:H157"/>
    <mergeCell ref="I155:J155"/>
    <mergeCell ref="G148:H148"/>
    <mergeCell ref="G149:H149"/>
    <mergeCell ref="G163:H163"/>
    <mergeCell ref="G164:H164"/>
    <mergeCell ref="I148:J148"/>
    <mergeCell ref="I149:J149"/>
    <mergeCell ref="G151:H151"/>
    <mergeCell ref="G152:H152"/>
    <mergeCell ref="G156:H156"/>
    <mergeCell ref="I150:J150"/>
    <mergeCell ref="G147:H147"/>
    <mergeCell ref="I164:J164"/>
    <mergeCell ref="G159:H159"/>
    <mergeCell ref="G160:H160"/>
    <mergeCell ref="G161:H161"/>
    <mergeCell ref="I159:J159"/>
    <mergeCell ref="I160:J160"/>
    <mergeCell ref="I161:J161"/>
    <mergeCell ref="I157:J157"/>
    <mergeCell ref="G158:H158"/>
    <mergeCell ref="G126:H126"/>
    <mergeCell ref="G162:H162"/>
    <mergeCell ref="I126:J126"/>
    <mergeCell ref="I127:J127"/>
    <mergeCell ref="I124:J124"/>
    <mergeCell ref="I122:J122"/>
    <mergeCell ref="I125:J125"/>
    <mergeCell ref="I123:J123"/>
    <mergeCell ref="G145:H145"/>
    <mergeCell ref="G146:H146"/>
    <mergeCell ref="G117:H117"/>
    <mergeCell ref="I120:J120"/>
    <mergeCell ref="G118:H118"/>
    <mergeCell ref="G119:H119"/>
    <mergeCell ref="G122:H122"/>
    <mergeCell ref="G124:H124"/>
    <mergeCell ref="I118:J118"/>
    <mergeCell ref="I119:J119"/>
    <mergeCell ref="I121:J121"/>
    <mergeCell ref="I117:J117"/>
    <mergeCell ref="G113:H113"/>
    <mergeCell ref="G114:H114"/>
    <mergeCell ref="I108:J108"/>
    <mergeCell ref="G127:H127"/>
    <mergeCell ref="G120:H120"/>
    <mergeCell ref="G121:H121"/>
    <mergeCell ref="G123:H123"/>
    <mergeCell ref="G125:H125"/>
    <mergeCell ref="G115:H115"/>
    <mergeCell ref="G116:H116"/>
    <mergeCell ref="I106:J106"/>
    <mergeCell ref="I107:J107"/>
    <mergeCell ref="G109:H109"/>
    <mergeCell ref="I109:J109"/>
    <mergeCell ref="G111:H111"/>
    <mergeCell ref="I111:J111"/>
    <mergeCell ref="I112:J112"/>
    <mergeCell ref="I110:J110"/>
    <mergeCell ref="I115:J115"/>
    <mergeCell ref="I94:J94"/>
    <mergeCell ref="G96:H96"/>
    <mergeCell ref="G91:H91"/>
    <mergeCell ref="G92:H92"/>
    <mergeCell ref="G93:H93"/>
    <mergeCell ref="G103:H103"/>
    <mergeCell ref="G97:H97"/>
    <mergeCell ref="B196:E196"/>
    <mergeCell ref="B197:E197"/>
    <mergeCell ref="B198:E198"/>
    <mergeCell ref="I116:J116"/>
    <mergeCell ref="I113:J113"/>
    <mergeCell ref="G108:H108"/>
    <mergeCell ref="G110:H110"/>
    <mergeCell ref="G112:H112"/>
    <mergeCell ref="B192:E192"/>
    <mergeCell ref="B180:E180"/>
    <mergeCell ref="B199:E199"/>
    <mergeCell ref="B200:E200"/>
    <mergeCell ref="B201:E201"/>
    <mergeCell ref="B202:E202"/>
    <mergeCell ref="B203:E203"/>
    <mergeCell ref="B190:E190"/>
    <mergeCell ref="B191:E191"/>
    <mergeCell ref="B193:E193"/>
    <mergeCell ref="B194:E194"/>
    <mergeCell ref="B195:E195"/>
    <mergeCell ref="B184:E184"/>
    <mergeCell ref="B185:E185"/>
    <mergeCell ref="B175:E176"/>
    <mergeCell ref="B186:E186"/>
    <mergeCell ref="B187:E187"/>
    <mergeCell ref="B188:E188"/>
    <mergeCell ref="B181:E181"/>
    <mergeCell ref="B182:E182"/>
    <mergeCell ref="B183:E183"/>
    <mergeCell ref="B189:E189"/>
    <mergeCell ref="B177:E177"/>
    <mergeCell ref="B178:E178"/>
    <mergeCell ref="B179:E179"/>
    <mergeCell ref="B166:E166"/>
    <mergeCell ref="B171:E171"/>
    <mergeCell ref="B170:E170"/>
    <mergeCell ref="B172:E172"/>
    <mergeCell ref="B173:E173"/>
    <mergeCell ref="B169:E169"/>
    <mergeCell ref="B168:E168"/>
    <mergeCell ref="B167:E167"/>
    <mergeCell ref="B165:E165"/>
    <mergeCell ref="B164:E164"/>
    <mergeCell ref="B163:E163"/>
    <mergeCell ref="B154:E154"/>
    <mergeCell ref="B157:E157"/>
    <mergeCell ref="B156:E156"/>
    <mergeCell ref="B155:E155"/>
    <mergeCell ref="B158:E158"/>
    <mergeCell ref="B159:E159"/>
    <mergeCell ref="B144:E144"/>
    <mergeCell ref="B147:E147"/>
    <mergeCell ref="B146:E146"/>
    <mergeCell ref="B148:E148"/>
    <mergeCell ref="B145:E145"/>
    <mergeCell ref="B153:E153"/>
    <mergeCell ref="B152:E152"/>
    <mergeCell ref="B151:E151"/>
    <mergeCell ref="B150:E150"/>
    <mergeCell ref="B149:E149"/>
    <mergeCell ref="B119:E119"/>
    <mergeCell ref="B120:E120"/>
    <mergeCell ref="B121:E121"/>
    <mergeCell ref="B116:E116"/>
    <mergeCell ref="B117:E117"/>
    <mergeCell ref="B118:E118"/>
    <mergeCell ref="B136:E136"/>
    <mergeCell ref="B126:E126"/>
    <mergeCell ref="B127:E127"/>
    <mergeCell ref="B128:E128"/>
    <mergeCell ref="B129:E129"/>
    <mergeCell ref="B122:E122"/>
    <mergeCell ref="B124:E124"/>
    <mergeCell ref="B123:E123"/>
    <mergeCell ref="B135:E135"/>
    <mergeCell ref="B125:E125"/>
    <mergeCell ref="B141:E141"/>
    <mergeCell ref="B142:E142"/>
    <mergeCell ref="B143:E143"/>
    <mergeCell ref="B130:J130"/>
    <mergeCell ref="B81:J81"/>
    <mergeCell ref="B132:E132"/>
    <mergeCell ref="B140:J140"/>
    <mergeCell ref="B139:E139"/>
    <mergeCell ref="B138:E138"/>
    <mergeCell ref="B137:E137"/>
    <mergeCell ref="B115:E115"/>
    <mergeCell ref="B104:E104"/>
    <mergeCell ref="B105:E105"/>
    <mergeCell ref="B106:E106"/>
    <mergeCell ref="B107:E107"/>
    <mergeCell ref="B108:E108"/>
    <mergeCell ref="B109:E109"/>
    <mergeCell ref="B97:E97"/>
    <mergeCell ref="B110:E110"/>
    <mergeCell ref="B111:E111"/>
    <mergeCell ref="B112:E112"/>
    <mergeCell ref="B113:E113"/>
    <mergeCell ref="B114:E114"/>
    <mergeCell ref="B101:J101"/>
    <mergeCell ref="B102:E102"/>
    <mergeCell ref="B103:E103"/>
    <mergeCell ref="I114:J114"/>
    <mergeCell ref="B90:E90"/>
    <mergeCell ref="B91:E91"/>
    <mergeCell ref="B92:E92"/>
    <mergeCell ref="B93:E93"/>
    <mergeCell ref="B94:E94"/>
    <mergeCell ref="B95:E95"/>
    <mergeCell ref="B96:E96"/>
    <mergeCell ref="G106:H106"/>
    <mergeCell ref="G107:H107"/>
    <mergeCell ref="I102:J102"/>
    <mergeCell ref="I103:J103"/>
    <mergeCell ref="G104:H104"/>
    <mergeCell ref="G105:H105"/>
    <mergeCell ref="I104:J104"/>
    <mergeCell ref="I105:J105"/>
    <mergeCell ref="I96:J96"/>
    <mergeCell ref="G100:H100"/>
    <mergeCell ref="I100:J100"/>
    <mergeCell ref="G98:H98"/>
    <mergeCell ref="G99:H99"/>
    <mergeCell ref="I98:J98"/>
    <mergeCell ref="I99:J99"/>
    <mergeCell ref="I95:J95"/>
    <mergeCell ref="G95:H95"/>
    <mergeCell ref="G90:H90"/>
    <mergeCell ref="I90:J90"/>
    <mergeCell ref="I97:J97"/>
    <mergeCell ref="G102:H102"/>
    <mergeCell ref="G94:H94"/>
    <mergeCell ref="I91:J91"/>
    <mergeCell ref="I92:J92"/>
    <mergeCell ref="I93:J93"/>
    <mergeCell ref="G70:H70"/>
    <mergeCell ref="I70:J70"/>
    <mergeCell ref="G71:H71"/>
    <mergeCell ref="G72:H72"/>
    <mergeCell ref="I71:J71"/>
    <mergeCell ref="I72:J72"/>
    <mergeCell ref="B62:D62"/>
    <mergeCell ref="B63:D63"/>
    <mergeCell ref="B64:D64"/>
    <mergeCell ref="B65:D65"/>
    <mergeCell ref="B66:D66"/>
    <mergeCell ref="B59:J59"/>
    <mergeCell ref="B60:D60"/>
    <mergeCell ref="E60:J68"/>
    <mergeCell ref="E15:J15"/>
    <mergeCell ref="A59:A68"/>
    <mergeCell ref="B69:J69"/>
    <mergeCell ref="A69:A78"/>
    <mergeCell ref="B67:D67"/>
    <mergeCell ref="B68:D68"/>
    <mergeCell ref="B61:D61"/>
    <mergeCell ref="E58:F58"/>
    <mergeCell ref="B73:E73"/>
    <mergeCell ref="G73:H73"/>
    <mergeCell ref="B9:D9"/>
    <mergeCell ref="B10:D10"/>
    <mergeCell ref="B11:D11"/>
    <mergeCell ref="B8:J8"/>
    <mergeCell ref="E9:J9"/>
    <mergeCell ref="E10:J10"/>
    <mergeCell ref="E11:J11"/>
    <mergeCell ref="B12:J12"/>
    <mergeCell ref="B13:D13"/>
    <mergeCell ref="D56:D57"/>
    <mergeCell ref="A1:J1"/>
    <mergeCell ref="A2:J2"/>
    <mergeCell ref="A3:J3"/>
    <mergeCell ref="A5:J5"/>
    <mergeCell ref="A6:J6"/>
    <mergeCell ref="A4:J4"/>
    <mergeCell ref="E56:F57"/>
    <mergeCell ref="A8:A11"/>
    <mergeCell ref="E13:J13"/>
    <mergeCell ref="B174:J174"/>
    <mergeCell ref="B83:E83"/>
    <mergeCell ref="B84:E84"/>
    <mergeCell ref="B85:E85"/>
    <mergeCell ref="B87:E87"/>
    <mergeCell ref="B98:E98"/>
    <mergeCell ref="B99:E99"/>
    <mergeCell ref="B100:E100"/>
    <mergeCell ref="B82:J82"/>
    <mergeCell ref="B86:J86"/>
    <mergeCell ref="I175:J175"/>
    <mergeCell ref="B88:E88"/>
    <mergeCell ref="B89:E89"/>
    <mergeCell ref="G88:H88"/>
    <mergeCell ref="G89:H89"/>
    <mergeCell ref="I87:J87"/>
    <mergeCell ref="I88:J88"/>
    <mergeCell ref="I89:J89"/>
    <mergeCell ref="A174:A203"/>
    <mergeCell ref="B79:J79"/>
    <mergeCell ref="G83:H83"/>
    <mergeCell ref="G84:H84"/>
    <mergeCell ref="G85:H85"/>
    <mergeCell ref="I83:J83"/>
    <mergeCell ref="I84:J84"/>
    <mergeCell ref="I85:J85"/>
    <mergeCell ref="G87:H87"/>
    <mergeCell ref="B80:E80"/>
    <mergeCell ref="I73:J73"/>
    <mergeCell ref="B74:E74"/>
    <mergeCell ref="B75:E75"/>
    <mergeCell ref="B76:E76"/>
    <mergeCell ref="G74:H74"/>
    <mergeCell ref="I74:J74"/>
    <mergeCell ref="G75:H75"/>
    <mergeCell ref="I75:J75"/>
    <mergeCell ref="G76:H76"/>
    <mergeCell ref="I76:J76"/>
    <mergeCell ref="B78:E78"/>
    <mergeCell ref="G78:H78"/>
    <mergeCell ref="I224:J224"/>
    <mergeCell ref="D225:F225"/>
    <mergeCell ref="I225:J225"/>
    <mergeCell ref="I78:J78"/>
    <mergeCell ref="F175:F176"/>
    <mergeCell ref="G175:H175"/>
    <mergeCell ref="G80:H80"/>
    <mergeCell ref="I80:J80"/>
    <mergeCell ref="D251:E251"/>
    <mergeCell ref="D256:E256"/>
    <mergeCell ref="C329:D329"/>
    <mergeCell ref="C330:D330"/>
    <mergeCell ref="C320:D320"/>
    <mergeCell ref="C321:D321"/>
    <mergeCell ref="C322:D322"/>
    <mergeCell ref="E313:G313"/>
    <mergeCell ref="C311:D311"/>
    <mergeCell ref="C268:D268"/>
    <mergeCell ref="C326:D326"/>
    <mergeCell ref="C327:D327"/>
    <mergeCell ref="C328:D328"/>
    <mergeCell ref="C323:D323"/>
    <mergeCell ref="C324:D324"/>
    <mergeCell ref="C331:D331"/>
    <mergeCell ref="C325:D325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4"/>
  <sheetViews>
    <sheetView zoomScalePageLayoutView="0" workbookViewId="0" topLeftCell="A11">
      <selection activeCell="A23" sqref="A23"/>
    </sheetView>
  </sheetViews>
  <sheetFormatPr defaultColWidth="9.140625" defaultRowHeight="15"/>
  <cols>
    <col min="1" max="1" width="46.140625" style="0" customWidth="1"/>
    <col min="2" max="2" width="43.8515625" style="0" customWidth="1"/>
    <col min="3" max="8" width="9.140625" style="0" customWidth="1"/>
  </cols>
  <sheetData>
    <row r="3" ht="15.75" thickBot="1"/>
    <row r="4" spans="1:2" ht="33" customHeight="1">
      <c r="A4" s="51"/>
      <c r="B4" s="273"/>
    </row>
    <row r="5" spans="1:2" ht="33" customHeight="1">
      <c r="A5" s="52"/>
      <c r="B5" s="274"/>
    </row>
    <row r="6" spans="1:2" ht="33" customHeight="1">
      <c r="A6" s="52"/>
      <c r="B6" s="274"/>
    </row>
    <row r="7" spans="1:2" ht="33" customHeight="1">
      <c r="A7" s="52"/>
      <c r="B7" s="274"/>
    </row>
    <row r="8" spans="1:2" ht="33" customHeight="1" thickBot="1">
      <c r="A8" s="53"/>
      <c r="B8" s="276"/>
    </row>
    <row r="9" spans="1:2" ht="33" customHeight="1">
      <c r="A9" s="52"/>
      <c r="B9" s="55"/>
    </row>
    <row r="10" spans="1:2" ht="33" customHeight="1">
      <c r="A10" s="52"/>
      <c r="B10" s="54"/>
    </row>
    <row r="11" spans="1:2" ht="33" customHeight="1">
      <c r="A11" s="52"/>
      <c r="B11" s="54"/>
    </row>
    <row r="12" spans="1:2" ht="33" customHeight="1">
      <c r="A12" s="52"/>
      <c r="B12" s="54"/>
    </row>
    <row r="13" spans="1:2" ht="33" customHeight="1" thickBot="1">
      <c r="A13" s="53"/>
      <c r="B13" s="56"/>
    </row>
    <row r="14" spans="1:2" ht="33" customHeight="1">
      <c r="A14" s="273"/>
      <c r="B14" s="54"/>
    </row>
    <row r="15" spans="1:2" ht="33" customHeight="1">
      <c r="A15" s="274"/>
      <c r="B15" s="54"/>
    </row>
    <row r="16" spans="1:2" ht="33" customHeight="1">
      <c r="A16" s="274"/>
      <c r="B16" s="54"/>
    </row>
    <row r="17" spans="1:2" ht="33" customHeight="1">
      <c r="A17" s="274"/>
      <c r="B17" s="54"/>
    </row>
    <row r="18" spans="1:2" ht="33" customHeight="1">
      <c r="A18" s="274"/>
      <c r="B18" s="54"/>
    </row>
    <row r="19" spans="1:2" ht="33" customHeight="1" thickBot="1">
      <c r="A19" s="276"/>
      <c r="B19" s="56"/>
    </row>
    <row r="20" spans="1:2" ht="33" customHeight="1">
      <c r="A20" s="52"/>
      <c r="B20" s="273"/>
    </row>
    <row r="21" spans="1:2" ht="33" customHeight="1">
      <c r="A21" s="52"/>
      <c r="B21" s="274"/>
    </row>
    <row r="22" spans="1:2" ht="33" customHeight="1">
      <c r="A22" s="52"/>
      <c r="B22" s="274"/>
    </row>
    <row r="23" spans="1:2" ht="33" customHeight="1" thickBot="1">
      <c r="A23" s="53"/>
      <c r="B23" s="275"/>
    </row>
    <row r="24" spans="1:2" ht="33" customHeight="1">
      <c r="A24" s="59"/>
      <c r="B24" s="60"/>
    </row>
  </sheetData>
  <sheetProtection/>
  <mergeCells count="3">
    <mergeCell ref="B20:B23"/>
    <mergeCell ref="B4:B8"/>
    <mergeCell ref="A14:A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6:J124"/>
  <sheetViews>
    <sheetView zoomScalePageLayoutView="0" workbookViewId="0" topLeftCell="A55">
      <selection activeCell="I58" sqref="I58:I78"/>
    </sheetView>
  </sheetViews>
  <sheetFormatPr defaultColWidth="9.140625" defaultRowHeight="15"/>
  <cols>
    <col min="4" max="4" width="24.140625" style="0" customWidth="1"/>
    <col min="5" max="5" width="34.140625" style="0" customWidth="1"/>
    <col min="9" max="9" width="37.421875" style="0" customWidth="1"/>
    <col min="10" max="10" width="36.7109375" style="0" customWidth="1"/>
  </cols>
  <sheetData>
    <row r="6" spans="4:8" s="40" customFormat="1" ht="15">
      <c r="D6" s="277" t="s">
        <v>29</v>
      </c>
      <c r="E6" s="278"/>
      <c r="G6" s="279" t="s">
        <v>102</v>
      </c>
      <c r="H6" s="280"/>
    </row>
    <row r="7" spans="4:8" s="40" customFormat="1" ht="15">
      <c r="D7" s="277" t="s">
        <v>30</v>
      </c>
      <c r="E7" s="278"/>
      <c r="G7" s="279" t="s">
        <v>103</v>
      </c>
      <c r="H7" s="280"/>
    </row>
    <row r="8" spans="4:8" s="40" customFormat="1" ht="15">
      <c r="D8" s="277" t="s">
        <v>31</v>
      </c>
      <c r="E8" s="278"/>
      <c r="G8" s="279" t="s">
        <v>103</v>
      </c>
      <c r="H8" s="280"/>
    </row>
    <row r="9" spans="4:8" s="40" customFormat="1" ht="15">
      <c r="D9" s="277" t="s">
        <v>32</v>
      </c>
      <c r="E9" s="278"/>
      <c r="G9" s="279" t="s">
        <v>103</v>
      </c>
      <c r="H9" s="280"/>
    </row>
    <row r="10" spans="4:8" s="40" customFormat="1" ht="15">
      <c r="D10" s="277" t="s">
        <v>33</v>
      </c>
      <c r="E10" s="278"/>
      <c r="G10" s="279" t="s">
        <v>103</v>
      </c>
      <c r="H10" s="280"/>
    </row>
    <row r="11" spans="4:8" s="40" customFormat="1" ht="15">
      <c r="D11" s="277" t="s">
        <v>34</v>
      </c>
      <c r="E11" s="278"/>
      <c r="G11" s="279" t="s">
        <v>104</v>
      </c>
      <c r="H11" s="280"/>
    </row>
    <row r="12" spans="4:8" s="40" customFormat="1" ht="15">
      <c r="D12" s="277" t="s">
        <v>35</v>
      </c>
      <c r="E12" s="278"/>
      <c r="G12" s="279" t="s">
        <v>105</v>
      </c>
      <c r="H12" s="280"/>
    </row>
    <row r="13" spans="4:8" s="40" customFormat="1" ht="15">
      <c r="D13" s="277" t="s">
        <v>36</v>
      </c>
      <c r="E13" s="278"/>
      <c r="G13" s="279" t="s">
        <v>105</v>
      </c>
      <c r="H13" s="280"/>
    </row>
    <row r="14" spans="4:8" s="40" customFormat="1" ht="15">
      <c r="D14" s="277" t="s">
        <v>37</v>
      </c>
      <c r="E14" s="278"/>
      <c r="G14" s="279" t="s">
        <v>106</v>
      </c>
      <c r="H14" s="280"/>
    </row>
    <row r="15" spans="4:8" s="40" customFormat="1" ht="15">
      <c r="D15" s="277" t="s">
        <v>38</v>
      </c>
      <c r="E15" s="278"/>
      <c r="G15" s="279"/>
      <c r="H15" s="280"/>
    </row>
    <row r="16" spans="4:8" s="40" customFormat="1" ht="15">
      <c r="D16" s="277" t="s">
        <v>39</v>
      </c>
      <c r="E16" s="278"/>
      <c r="G16" s="279" t="s">
        <v>107</v>
      </c>
      <c r="H16" s="280"/>
    </row>
    <row r="17" spans="4:8" s="40" customFormat="1" ht="15">
      <c r="D17" s="277" t="s">
        <v>40</v>
      </c>
      <c r="E17" s="278"/>
      <c r="G17" s="279" t="s">
        <v>108</v>
      </c>
      <c r="H17" s="280"/>
    </row>
    <row r="18" spans="4:8" s="40" customFormat="1" ht="15">
      <c r="D18" s="277" t="s">
        <v>41</v>
      </c>
      <c r="E18" s="278"/>
      <c r="G18" s="279" t="s">
        <v>108</v>
      </c>
      <c r="H18" s="280"/>
    </row>
    <row r="19" spans="4:8" s="40" customFormat="1" ht="15">
      <c r="D19" s="277" t="s">
        <v>42</v>
      </c>
      <c r="E19" s="278"/>
      <c r="G19" s="279" t="s">
        <v>108</v>
      </c>
      <c r="H19" s="280"/>
    </row>
    <row r="20" spans="4:8" s="40" customFormat="1" ht="15">
      <c r="D20" s="277" t="s">
        <v>43</v>
      </c>
      <c r="E20" s="278"/>
      <c r="G20" s="279" t="s">
        <v>108</v>
      </c>
      <c r="H20" s="280"/>
    </row>
    <row r="21" spans="4:8" s="40" customFormat="1" ht="15">
      <c r="D21" s="277" t="s">
        <v>44</v>
      </c>
      <c r="E21" s="278"/>
      <c r="G21" s="279" t="s">
        <v>108</v>
      </c>
      <c r="H21" s="280"/>
    </row>
    <row r="22" spans="4:8" s="40" customFormat="1" ht="15">
      <c r="D22" s="277" t="s">
        <v>45</v>
      </c>
      <c r="E22" s="278"/>
      <c r="G22" s="279" t="s">
        <v>108</v>
      </c>
      <c r="H22" s="280"/>
    </row>
    <row r="23" spans="4:8" s="40" customFormat="1" ht="15">
      <c r="D23" s="277" t="s">
        <v>92</v>
      </c>
      <c r="E23" s="278"/>
      <c r="G23" s="279" t="s">
        <v>108</v>
      </c>
      <c r="H23" s="280"/>
    </row>
    <row r="24" spans="4:8" s="40" customFormat="1" ht="15">
      <c r="D24" s="277" t="s">
        <v>93</v>
      </c>
      <c r="E24" s="278"/>
      <c r="G24" s="279" t="s">
        <v>108</v>
      </c>
      <c r="H24" s="280"/>
    </row>
    <row r="25" spans="4:8" s="40" customFormat="1" ht="15">
      <c r="D25" s="277" t="s">
        <v>94</v>
      </c>
      <c r="E25" s="278"/>
      <c r="G25" s="279" t="s">
        <v>108</v>
      </c>
      <c r="H25" s="280"/>
    </row>
    <row r="26" spans="4:8" s="40" customFormat="1" ht="15">
      <c r="D26" s="277" t="s">
        <v>95</v>
      </c>
      <c r="E26" s="278"/>
      <c r="G26" s="279" t="s">
        <v>108</v>
      </c>
      <c r="H26" s="280"/>
    </row>
    <row r="27" spans="4:8" s="40" customFormat="1" ht="15">
      <c r="D27" s="277" t="s">
        <v>96</v>
      </c>
      <c r="E27" s="278"/>
      <c r="G27" s="279" t="s">
        <v>108</v>
      </c>
      <c r="H27" s="280"/>
    </row>
    <row r="28" spans="4:8" s="40" customFormat="1" ht="15">
      <c r="D28" s="277" t="s">
        <v>97</v>
      </c>
      <c r="E28" s="278"/>
      <c r="G28" s="279" t="s">
        <v>108</v>
      </c>
      <c r="H28" s="280"/>
    </row>
    <row r="29" spans="4:8" s="40" customFormat="1" ht="15">
      <c r="D29" s="277" t="s">
        <v>98</v>
      </c>
      <c r="E29" s="278"/>
      <c r="G29" s="279" t="s">
        <v>108</v>
      </c>
      <c r="H29" s="280"/>
    </row>
    <row r="30" spans="4:8" s="40" customFormat="1" ht="15">
      <c r="D30" s="277" t="s">
        <v>99</v>
      </c>
      <c r="E30" s="278"/>
      <c r="G30" s="279" t="s">
        <v>108</v>
      </c>
      <c r="H30" s="280"/>
    </row>
    <row r="31" spans="4:8" s="40" customFormat="1" ht="15">
      <c r="D31" s="277" t="s">
        <v>100</v>
      </c>
      <c r="E31" s="278"/>
      <c r="G31" s="279" t="s">
        <v>108</v>
      </c>
      <c r="H31" s="280"/>
    </row>
    <row r="32" spans="4:8" s="40" customFormat="1" ht="15">
      <c r="D32" s="277" t="s">
        <v>101</v>
      </c>
      <c r="E32" s="278"/>
      <c r="G32" s="279" t="s">
        <v>108</v>
      </c>
      <c r="H32" s="280"/>
    </row>
    <row r="33" spans="4:8" s="40" customFormat="1" ht="15">
      <c r="D33" s="277" t="s">
        <v>91</v>
      </c>
      <c r="E33" s="278"/>
      <c r="G33" s="279" t="s">
        <v>108</v>
      </c>
      <c r="H33" s="280"/>
    </row>
    <row r="34" spans="4:8" s="40" customFormat="1" ht="15">
      <c r="D34" s="277" t="s">
        <v>67</v>
      </c>
      <c r="E34" s="278"/>
      <c r="G34" s="279" t="s">
        <v>108</v>
      </c>
      <c r="H34" s="280"/>
    </row>
    <row r="35" spans="4:8" s="40" customFormat="1" ht="15">
      <c r="D35" s="277" t="s">
        <v>68</v>
      </c>
      <c r="E35" s="278"/>
      <c r="G35" s="279" t="s">
        <v>108</v>
      </c>
      <c r="H35" s="280"/>
    </row>
    <row r="36" spans="4:8" s="40" customFormat="1" ht="15">
      <c r="D36" s="277" t="s">
        <v>69</v>
      </c>
      <c r="E36" s="278"/>
      <c r="G36" s="279" t="s">
        <v>108</v>
      </c>
      <c r="H36" s="280"/>
    </row>
    <row r="37" spans="4:8" s="40" customFormat="1" ht="15">
      <c r="D37" s="277" t="s">
        <v>70</v>
      </c>
      <c r="E37" s="278"/>
      <c r="G37" s="279" t="s">
        <v>108</v>
      </c>
      <c r="H37" s="280"/>
    </row>
    <row r="38" spans="4:8" s="40" customFormat="1" ht="15">
      <c r="D38" s="277" t="s">
        <v>71</v>
      </c>
      <c r="E38" s="278"/>
      <c r="G38" s="279" t="s">
        <v>108</v>
      </c>
      <c r="H38" s="280"/>
    </row>
    <row r="39" spans="4:8" s="40" customFormat="1" ht="15">
      <c r="D39" s="277" t="s">
        <v>72</v>
      </c>
      <c r="E39" s="278"/>
      <c r="G39" s="279" t="s">
        <v>108</v>
      </c>
      <c r="H39" s="280"/>
    </row>
    <row r="40" spans="4:8" s="40" customFormat="1" ht="15">
      <c r="D40" s="277" t="s">
        <v>73</v>
      </c>
      <c r="E40" s="278"/>
      <c r="G40" s="279" t="s">
        <v>108</v>
      </c>
      <c r="H40" s="280"/>
    </row>
    <row r="41" spans="4:8" s="40" customFormat="1" ht="15">
      <c r="D41" s="277" t="s">
        <v>74</v>
      </c>
      <c r="E41" s="278"/>
      <c r="G41" s="279" t="s">
        <v>108</v>
      </c>
      <c r="H41" s="280"/>
    </row>
    <row r="42" spans="4:8" s="40" customFormat="1" ht="15">
      <c r="D42" s="277" t="s">
        <v>75</v>
      </c>
      <c r="E42" s="278"/>
      <c r="G42" s="279" t="s">
        <v>108</v>
      </c>
      <c r="H42" s="280"/>
    </row>
    <row r="43" spans="4:8" s="40" customFormat="1" ht="15">
      <c r="D43" s="277" t="s">
        <v>76</v>
      </c>
      <c r="E43" s="278"/>
      <c r="G43" s="279" t="s">
        <v>108</v>
      </c>
      <c r="H43" s="280"/>
    </row>
    <row r="44" spans="4:8" s="40" customFormat="1" ht="15">
      <c r="D44" s="277" t="s">
        <v>77</v>
      </c>
      <c r="E44" s="278"/>
      <c r="G44" s="279" t="s">
        <v>108</v>
      </c>
      <c r="H44" s="280"/>
    </row>
    <row r="45" spans="4:8" s="40" customFormat="1" ht="15">
      <c r="D45" s="277" t="s">
        <v>78</v>
      </c>
      <c r="E45" s="278"/>
      <c r="G45" s="279" t="s">
        <v>108</v>
      </c>
      <c r="H45" s="280"/>
    </row>
    <row r="46" spans="4:8" s="40" customFormat="1" ht="15">
      <c r="D46" s="277" t="s">
        <v>79</v>
      </c>
      <c r="E46" s="278"/>
      <c r="G46" s="279" t="s">
        <v>108</v>
      </c>
      <c r="H46" s="280"/>
    </row>
    <row r="47" spans="4:8" s="40" customFormat="1" ht="15">
      <c r="D47" s="277" t="s">
        <v>80</v>
      </c>
      <c r="E47" s="278"/>
      <c r="G47" s="279" t="s">
        <v>108</v>
      </c>
      <c r="H47" s="280"/>
    </row>
    <row r="48" spans="4:8" s="40" customFormat="1" ht="15">
      <c r="D48" s="277" t="s">
        <v>81</v>
      </c>
      <c r="E48" s="278"/>
      <c r="G48" s="279" t="s">
        <v>108</v>
      </c>
      <c r="H48" s="280"/>
    </row>
    <row r="49" spans="4:8" s="40" customFormat="1" ht="15">
      <c r="D49" s="277" t="s">
        <v>82</v>
      </c>
      <c r="E49" s="278"/>
      <c r="G49" s="279" t="s">
        <v>108</v>
      </c>
      <c r="H49" s="280"/>
    </row>
    <row r="50" spans="4:8" s="40" customFormat="1" ht="15">
      <c r="D50" s="277" t="s">
        <v>83</v>
      </c>
      <c r="E50" s="278"/>
      <c r="G50" s="279" t="s">
        <v>108</v>
      </c>
      <c r="H50" s="280"/>
    </row>
    <row r="51" spans="4:8" s="40" customFormat="1" ht="15">
      <c r="D51" s="277" t="s">
        <v>84</v>
      </c>
      <c r="E51" s="278"/>
      <c r="G51" s="279" t="s">
        <v>108</v>
      </c>
      <c r="H51" s="280"/>
    </row>
    <row r="52" spans="4:8" s="40" customFormat="1" ht="15">
      <c r="D52" s="277" t="s">
        <v>85</v>
      </c>
      <c r="E52" s="278"/>
      <c r="G52" s="279" t="s">
        <v>108</v>
      </c>
      <c r="H52" s="280"/>
    </row>
    <row r="53" spans="4:8" s="40" customFormat="1" ht="15">
      <c r="D53" s="277" t="s">
        <v>86</v>
      </c>
      <c r="E53" s="278"/>
      <c r="G53" s="279" t="s">
        <v>108</v>
      </c>
      <c r="H53" s="280"/>
    </row>
    <row r="54" spans="4:8" s="40" customFormat="1" ht="15">
      <c r="D54" s="277" t="s">
        <v>87</v>
      </c>
      <c r="E54" s="278"/>
      <c r="G54" s="279" t="s">
        <v>108</v>
      </c>
      <c r="H54" s="280"/>
    </row>
    <row r="55" spans="4:8" s="40" customFormat="1" ht="15">
      <c r="D55" s="277" t="s">
        <v>88</v>
      </c>
      <c r="E55" s="278"/>
      <c r="G55" s="279" t="s">
        <v>108</v>
      </c>
      <c r="H55" s="280"/>
    </row>
    <row r="56" spans="4:8" s="40" customFormat="1" ht="15">
      <c r="D56" s="277" t="s">
        <v>89</v>
      </c>
      <c r="E56" s="278"/>
      <c r="G56" s="279" t="s">
        <v>108</v>
      </c>
      <c r="H56" s="280"/>
    </row>
    <row r="57" spans="4:8" s="40" customFormat="1" ht="15.75" thickBot="1">
      <c r="D57" s="277" t="s">
        <v>90</v>
      </c>
      <c r="E57" s="278"/>
      <c r="G57" s="279" t="s">
        <v>108</v>
      </c>
      <c r="H57" s="280"/>
    </row>
    <row r="58" spans="4:10" s="40" customFormat="1" ht="18" customHeight="1">
      <c r="D58" s="277" t="s">
        <v>46</v>
      </c>
      <c r="E58" s="278"/>
      <c r="G58" s="279" t="s">
        <v>108</v>
      </c>
      <c r="H58" s="280"/>
      <c r="I58" s="65" t="s">
        <v>116</v>
      </c>
      <c r="J58" s="63" t="s">
        <v>116</v>
      </c>
    </row>
    <row r="59" spans="4:10" s="40" customFormat="1" ht="15.75" customHeight="1" thickBot="1">
      <c r="D59" s="277" t="s">
        <v>47</v>
      </c>
      <c r="E59" s="278"/>
      <c r="G59" s="279" t="s">
        <v>108</v>
      </c>
      <c r="H59" s="280"/>
      <c r="I59" s="62" t="s">
        <v>117</v>
      </c>
      <c r="J59" s="61"/>
    </row>
    <row r="60" spans="4:10" s="40" customFormat="1" ht="15" customHeight="1">
      <c r="D60" s="277" t="s">
        <v>48</v>
      </c>
      <c r="E60" s="278"/>
      <c r="G60" s="279" t="s">
        <v>109</v>
      </c>
      <c r="H60" s="280"/>
      <c r="I60" s="62" t="s">
        <v>118</v>
      </c>
      <c r="J60" s="55"/>
    </row>
    <row r="61" spans="4:10" s="40" customFormat="1" ht="15" customHeight="1">
      <c r="D61" s="277" t="s">
        <v>49</v>
      </c>
      <c r="E61" s="278"/>
      <c r="G61" s="279" t="s">
        <v>109</v>
      </c>
      <c r="H61" s="280"/>
      <c r="I61" s="62" t="s">
        <v>119</v>
      </c>
      <c r="J61" s="54"/>
    </row>
    <row r="62" spans="4:10" s="40" customFormat="1" ht="15" customHeight="1">
      <c r="D62" s="277" t="s">
        <v>50</v>
      </c>
      <c r="E62" s="278"/>
      <c r="G62" s="279" t="s">
        <v>109</v>
      </c>
      <c r="H62" s="280"/>
      <c r="I62" s="62" t="s">
        <v>120</v>
      </c>
      <c r="J62" s="54"/>
    </row>
    <row r="63" spans="4:10" s="40" customFormat="1" ht="15" customHeight="1">
      <c r="D63" s="277" t="s">
        <v>51</v>
      </c>
      <c r="E63" s="278"/>
      <c r="G63" s="279" t="s">
        <v>109</v>
      </c>
      <c r="H63" s="280"/>
      <c r="I63" s="62" t="s">
        <v>121</v>
      </c>
      <c r="J63" s="54"/>
    </row>
    <row r="64" spans="4:10" s="40" customFormat="1" ht="15.75" customHeight="1" thickBot="1">
      <c r="D64" s="277" t="s">
        <v>52</v>
      </c>
      <c r="E64" s="278"/>
      <c r="G64" s="279" t="s">
        <v>109</v>
      </c>
      <c r="H64" s="280"/>
      <c r="I64" s="66" t="s">
        <v>121</v>
      </c>
      <c r="J64" s="53" t="s">
        <v>117</v>
      </c>
    </row>
    <row r="65" spans="4:10" s="40" customFormat="1" ht="15" customHeight="1">
      <c r="D65" s="277" t="s">
        <v>53</v>
      </c>
      <c r="E65" s="278"/>
      <c r="G65" s="279" t="s">
        <v>109</v>
      </c>
      <c r="H65" s="280"/>
      <c r="I65" s="62" t="s">
        <v>122</v>
      </c>
      <c r="J65" s="54"/>
    </row>
    <row r="66" spans="4:10" s="40" customFormat="1" ht="15" customHeight="1">
      <c r="D66" s="277" t="s">
        <v>54</v>
      </c>
      <c r="E66" s="278"/>
      <c r="G66" s="279" t="s">
        <v>109</v>
      </c>
      <c r="H66" s="280"/>
      <c r="I66" s="62" t="s">
        <v>123</v>
      </c>
      <c r="J66" s="54"/>
    </row>
    <row r="67" spans="4:10" s="40" customFormat="1" ht="15" customHeight="1">
      <c r="D67" s="277" t="s">
        <v>55</v>
      </c>
      <c r="E67" s="278"/>
      <c r="G67" s="279" t="s">
        <v>109</v>
      </c>
      <c r="H67" s="280"/>
      <c r="I67" s="64" t="s">
        <v>116</v>
      </c>
      <c r="J67" s="54"/>
    </row>
    <row r="68" spans="4:10" s="40" customFormat="1" ht="15" customHeight="1">
      <c r="D68" s="277" t="s">
        <v>56</v>
      </c>
      <c r="E68" s="278"/>
      <c r="G68" s="279" t="s">
        <v>109</v>
      </c>
      <c r="H68" s="280"/>
      <c r="I68" s="64" t="s">
        <v>124</v>
      </c>
      <c r="J68" s="54"/>
    </row>
    <row r="69" spans="4:10" s="40" customFormat="1" ht="15" customHeight="1">
      <c r="D69" s="277" t="s">
        <v>57</v>
      </c>
      <c r="E69" s="278"/>
      <c r="G69" s="279" t="s">
        <v>109</v>
      </c>
      <c r="H69" s="280"/>
      <c r="I69" s="64" t="s">
        <v>124</v>
      </c>
      <c r="J69" s="54"/>
    </row>
    <row r="70" spans="4:10" s="40" customFormat="1" ht="15.75" customHeight="1" thickBot="1">
      <c r="D70" s="277" t="s">
        <v>58</v>
      </c>
      <c r="E70" s="278"/>
      <c r="G70" s="279" t="s">
        <v>109</v>
      </c>
      <c r="H70" s="280"/>
      <c r="I70" s="53" t="s">
        <v>125</v>
      </c>
      <c r="J70" s="56" t="s">
        <v>118</v>
      </c>
    </row>
    <row r="71" spans="4:10" s="40" customFormat="1" ht="15" customHeight="1" thickBot="1">
      <c r="D71" s="277" t="s">
        <v>59</v>
      </c>
      <c r="E71" s="278"/>
      <c r="G71" s="279" t="s">
        <v>109</v>
      </c>
      <c r="H71" s="280"/>
      <c r="I71" s="53" t="s">
        <v>126</v>
      </c>
      <c r="J71" s="54"/>
    </row>
    <row r="72" spans="4:10" s="40" customFormat="1" ht="15" customHeight="1">
      <c r="D72" s="277" t="s">
        <v>60</v>
      </c>
      <c r="E72" s="278"/>
      <c r="G72" s="279" t="s">
        <v>109</v>
      </c>
      <c r="H72" s="280"/>
      <c r="I72" s="64" t="s">
        <v>127</v>
      </c>
      <c r="J72" s="54"/>
    </row>
    <row r="73" spans="4:10" s="40" customFormat="1" ht="15" customHeight="1">
      <c r="D73" s="277" t="s">
        <v>61</v>
      </c>
      <c r="E73" s="278"/>
      <c r="G73" s="279" t="s">
        <v>109</v>
      </c>
      <c r="H73" s="280"/>
      <c r="I73" s="64" t="s">
        <v>128</v>
      </c>
      <c r="J73" s="54"/>
    </row>
    <row r="74" spans="4:10" s="40" customFormat="1" ht="15" customHeight="1" thickBot="1">
      <c r="D74" s="277" t="s">
        <v>62</v>
      </c>
      <c r="E74" s="278"/>
      <c r="G74" s="279" t="s">
        <v>109</v>
      </c>
      <c r="H74" s="280"/>
      <c r="I74" s="53" t="s">
        <v>129</v>
      </c>
      <c r="J74" s="54"/>
    </row>
    <row r="75" spans="4:10" s="40" customFormat="1" ht="15" customHeight="1">
      <c r="D75" s="277" t="s">
        <v>63</v>
      </c>
      <c r="E75" s="278"/>
      <c r="G75" s="279" t="s">
        <v>109</v>
      </c>
      <c r="H75" s="280"/>
      <c r="I75" s="64" t="s">
        <v>130</v>
      </c>
      <c r="J75" s="54"/>
    </row>
    <row r="76" spans="4:10" s="40" customFormat="1" ht="15" customHeight="1" thickBot="1">
      <c r="D76" s="277" t="s">
        <v>64</v>
      </c>
      <c r="E76" s="278"/>
      <c r="G76" s="279" t="s">
        <v>109</v>
      </c>
      <c r="H76" s="280"/>
      <c r="I76" s="53" t="s">
        <v>131</v>
      </c>
      <c r="J76" s="54" t="s">
        <v>119</v>
      </c>
    </row>
    <row r="77" spans="4:10" s="40" customFormat="1" ht="15.75" customHeight="1" thickBot="1">
      <c r="D77" s="277" t="s">
        <v>65</v>
      </c>
      <c r="E77" s="278"/>
      <c r="G77" s="279" t="s">
        <v>109</v>
      </c>
      <c r="H77" s="280"/>
      <c r="I77" s="64" t="s">
        <v>116</v>
      </c>
      <c r="J77" s="56"/>
    </row>
    <row r="78" spans="4:10" s="40" customFormat="1" ht="15.75" customHeight="1" thickBot="1">
      <c r="D78" s="277" t="s">
        <v>66</v>
      </c>
      <c r="E78" s="278"/>
      <c r="G78" s="279" t="s">
        <v>109</v>
      </c>
      <c r="H78" s="280"/>
      <c r="I78" s="64" t="s">
        <v>132</v>
      </c>
      <c r="J78" s="56" t="s">
        <v>120</v>
      </c>
    </row>
    <row r="79" spans="7:10" s="40" customFormat="1" ht="15.75" thickBot="1">
      <c r="G79" s="279" t="s">
        <v>109</v>
      </c>
      <c r="H79" s="280"/>
      <c r="I79" s="64"/>
      <c r="J79" s="56" t="s">
        <v>121</v>
      </c>
    </row>
    <row r="80" spans="7:10" s="40" customFormat="1" ht="15.75" thickBot="1">
      <c r="G80" s="279" t="s">
        <v>109</v>
      </c>
      <c r="H80" s="280"/>
      <c r="I80" s="64"/>
      <c r="J80" s="56" t="s">
        <v>121</v>
      </c>
    </row>
    <row r="81" s="40" customFormat="1" ht="15">
      <c r="J81" s="57" t="s">
        <v>122</v>
      </c>
    </row>
    <row r="82" s="40" customFormat="1" ht="15.75" thickBot="1">
      <c r="J82" s="58"/>
    </row>
    <row r="83" s="40" customFormat="1" ht="15">
      <c r="J83" s="57" t="s">
        <v>123</v>
      </c>
    </row>
    <row r="84" s="40" customFormat="1" ht="15.75" thickBot="1">
      <c r="J84" s="58"/>
    </row>
    <row r="85" ht="15">
      <c r="J85" s="273" t="s">
        <v>116</v>
      </c>
    </row>
    <row r="86" ht="15.75" thickBot="1">
      <c r="J86" s="276"/>
    </row>
    <row r="87" ht="15">
      <c r="J87" s="273" t="s">
        <v>124</v>
      </c>
    </row>
    <row r="88" ht="15.75" thickBot="1">
      <c r="J88" s="276"/>
    </row>
    <row r="89" ht="15.75" thickBot="1">
      <c r="J89" s="53" t="s">
        <v>124</v>
      </c>
    </row>
    <row r="90" ht="15.75" thickBot="1">
      <c r="J90" s="53" t="s">
        <v>125</v>
      </c>
    </row>
    <row r="91" ht="15.75" thickBot="1">
      <c r="J91" s="53" t="s">
        <v>126</v>
      </c>
    </row>
    <row r="92" ht="15">
      <c r="J92" s="273" t="s">
        <v>127</v>
      </c>
    </row>
    <row r="93" ht="15.75" thickBot="1">
      <c r="J93" s="276"/>
    </row>
    <row r="94" ht="15">
      <c r="J94" s="52"/>
    </row>
    <row r="95" ht="15">
      <c r="J95" s="52"/>
    </row>
    <row r="96" ht="15">
      <c r="J96" s="52"/>
    </row>
    <row r="97" ht="15">
      <c r="J97" s="52"/>
    </row>
    <row r="98" ht="15">
      <c r="J98" s="52"/>
    </row>
    <row r="99" ht="15.75" thickBot="1">
      <c r="J99" s="53" t="s">
        <v>128</v>
      </c>
    </row>
    <row r="100" ht="15.75" thickBot="1">
      <c r="J100" s="53" t="s">
        <v>129</v>
      </c>
    </row>
    <row r="101" ht="15">
      <c r="J101" s="52"/>
    </row>
    <row r="102" ht="15">
      <c r="J102" s="52"/>
    </row>
    <row r="103" ht="15">
      <c r="J103" s="52"/>
    </row>
    <row r="104" ht="15">
      <c r="J104" s="52"/>
    </row>
    <row r="105" ht="15">
      <c r="J105" s="52"/>
    </row>
    <row r="106" ht="15.75" thickBot="1">
      <c r="J106" s="53" t="s">
        <v>130</v>
      </c>
    </row>
    <row r="107" ht="15">
      <c r="J107" s="52"/>
    </row>
    <row r="108" ht="15">
      <c r="J108" s="52"/>
    </row>
    <row r="109" ht="15">
      <c r="J109" s="52"/>
    </row>
    <row r="110" ht="15">
      <c r="J110" s="52"/>
    </row>
    <row r="111" ht="15">
      <c r="J111" s="52"/>
    </row>
    <row r="112" ht="15.75" thickBot="1">
      <c r="J112" s="53" t="s">
        <v>131</v>
      </c>
    </row>
    <row r="113" ht="15">
      <c r="J113" s="52"/>
    </row>
    <row r="114" ht="15">
      <c r="J114" s="52"/>
    </row>
    <row r="115" ht="15">
      <c r="J115" s="52"/>
    </row>
    <row r="116" ht="15">
      <c r="J116" s="52"/>
    </row>
    <row r="117" ht="15">
      <c r="J117" s="52"/>
    </row>
    <row r="118" ht="15">
      <c r="J118" s="52" t="s">
        <v>116</v>
      </c>
    </row>
    <row r="119" ht="15.75" thickBot="1">
      <c r="J119" s="53"/>
    </row>
    <row r="120" ht="15">
      <c r="J120" s="52"/>
    </row>
    <row r="121" ht="15">
      <c r="J121" s="52"/>
    </row>
    <row r="122" ht="15">
      <c r="J122" s="52"/>
    </row>
    <row r="123" ht="15">
      <c r="J123" s="52"/>
    </row>
    <row r="124" ht="15.75" thickBot="1">
      <c r="J124" s="53" t="s">
        <v>132</v>
      </c>
    </row>
  </sheetData>
  <sheetProtection/>
  <mergeCells count="151">
    <mergeCell ref="J92:J93"/>
    <mergeCell ref="J85:J86"/>
    <mergeCell ref="J87:J88"/>
    <mergeCell ref="G79:H79"/>
    <mergeCell ref="G80:H80"/>
    <mergeCell ref="D74:E74"/>
    <mergeCell ref="D75:E75"/>
    <mergeCell ref="D76:E76"/>
    <mergeCell ref="D77:E77"/>
    <mergeCell ref="D78:E78"/>
    <mergeCell ref="G75:H7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D67:E67"/>
    <mergeCell ref="D57:E57"/>
    <mergeCell ref="D58:E58"/>
    <mergeCell ref="D59:E59"/>
    <mergeCell ref="D69:E69"/>
    <mergeCell ref="D60:E60"/>
    <mergeCell ref="D61:E61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8:E68"/>
    <mergeCell ref="G15:H15"/>
    <mergeCell ref="D54:E54"/>
    <mergeCell ref="D55:E55"/>
    <mergeCell ref="D56:E56"/>
    <mergeCell ref="G16:H16"/>
    <mergeCell ref="G17:H17"/>
    <mergeCell ref="G18:H18"/>
    <mergeCell ref="G19:H19"/>
    <mergeCell ref="G20:H20"/>
    <mergeCell ref="G21:H21"/>
    <mergeCell ref="G22:H22"/>
    <mergeCell ref="D51:E51"/>
    <mergeCell ref="D52:E52"/>
    <mergeCell ref="D53:E53"/>
    <mergeCell ref="G23:H23"/>
    <mergeCell ref="G24:H24"/>
    <mergeCell ref="G25:H25"/>
    <mergeCell ref="G26:H26"/>
    <mergeCell ref="G27:H27"/>
    <mergeCell ref="G28:H28"/>
    <mergeCell ref="G29:H29"/>
    <mergeCell ref="D48:E48"/>
    <mergeCell ref="D49:E49"/>
    <mergeCell ref="D50:E50"/>
    <mergeCell ref="G30:H30"/>
    <mergeCell ref="G31:H31"/>
    <mergeCell ref="G32:H32"/>
    <mergeCell ref="G33:H33"/>
    <mergeCell ref="G34:H34"/>
    <mergeCell ref="G35:H35"/>
    <mergeCell ref="G45:H45"/>
    <mergeCell ref="G46:H46"/>
    <mergeCell ref="G36:H36"/>
    <mergeCell ref="D45:E45"/>
    <mergeCell ref="D46:E46"/>
    <mergeCell ref="D47:E47"/>
    <mergeCell ref="G37:H37"/>
    <mergeCell ref="G38:H38"/>
    <mergeCell ref="G39:H39"/>
    <mergeCell ref="G40:H40"/>
    <mergeCell ref="D40:E40"/>
    <mergeCell ref="D41:E41"/>
    <mergeCell ref="D42:E42"/>
    <mergeCell ref="G43:H43"/>
    <mergeCell ref="D43:E43"/>
    <mergeCell ref="D44:E44"/>
    <mergeCell ref="G44:H44"/>
    <mergeCell ref="G41:H41"/>
    <mergeCell ref="G42:H42"/>
    <mergeCell ref="G56:H56"/>
    <mergeCell ref="G57:H57"/>
    <mergeCell ref="G47:H47"/>
    <mergeCell ref="G48:H48"/>
    <mergeCell ref="G49:H49"/>
    <mergeCell ref="G50:H50"/>
    <mergeCell ref="G51:H51"/>
    <mergeCell ref="G58:H58"/>
    <mergeCell ref="D37:E37"/>
    <mergeCell ref="D38:E38"/>
    <mergeCell ref="D39:E39"/>
    <mergeCell ref="G59:H59"/>
    <mergeCell ref="G60:H60"/>
    <mergeCell ref="G52:H52"/>
    <mergeCell ref="G53:H53"/>
    <mergeCell ref="G54:H54"/>
    <mergeCell ref="G55:H55"/>
    <mergeCell ref="D32:E32"/>
    <mergeCell ref="D33:E33"/>
    <mergeCell ref="G65:H65"/>
    <mergeCell ref="G66:H66"/>
    <mergeCell ref="G61:H61"/>
    <mergeCell ref="D34:E34"/>
    <mergeCell ref="D35:E35"/>
    <mergeCell ref="D36:E36"/>
    <mergeCell ref="G62:H62"/>
    <mergeCell ref="G63:H63"/>
    <mergeCell ref="G73:H73"/>
    <mergeCell ref="G74:H74"/>
    <mergeCell ref="G67:H67"/>
    <mergeCell ref="D29:E29"/>
    <mergeCell ref="D30:E30"/>
    <mergeCell ref="G68:H68"/>
    <mergeCell ref="G69:H69"/>
    <mergeCell ref="G70:H70"/>
    <mergeCell ref="G64:H64"/>
    <mergeCell ref="D31:E31"/>
    <mergeCell ref="D24:E24"/>
    <mergeCell ref="D25:E25"/>
    <mergeCell ref="D26:E26"/>
    <mergeCell ref="G76:H76"/>
    <mergeCell ref="G77:H77"/>
    <mergeCell ref="G78:H78"/>
    <mergeCell ref="G71:H71"/>
    <mergeCell ref="D27:E27"/>
    <mergeCell ref="D28:E28"/>
    <mergeCell ref="G72:H72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Lenovo</cp:lastModifiedBy>
  <cp:lastPrinted>2015-06-05T06:53:01Z</cp:lastPrinted>
  <dcterms:created xsi:type="dcterms:W3CDTF">2015-05-06T19:50:57Z</dcterms:created>
  <dcterms:modified xsi:type="dcterms:W3CDTF">2015-08-06T06:44:34Z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